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sigmaonline-my.sharepoint.com/personal/mirigoyen_sigma-alimentos_com/Documents/Escritorio/Jefe Comunicación Corporativa/2024/2Q24/EEFF/"/>
    </mc:Choice>
  </mc:AlternateContent>
  <xr:revisionPtr revIDLastSave="0" documentId="10_ncr:40000_{2393C2AA-DE10-4E5A-A8B3-FF5B4440E1DB}" xr6:coauthVersionLast="47" xr6:coauthVersionMax="47" xr10:uidLastSave="{00000000-0000-0000-0000-000000000000}"/>
  <bookViews>
    <workbookView xWindow="-19310" yWindow="-3150" windowWidth="19420" windowHeight="10420" activeTab="2"/>
  </bookViews>
  <sheets>
    <sheet name="BG Trim ESP" sheetId="1" r:id="rId1"/>
    <sheet name="ER Trim ESP" sheetId="2" r:id="rId2"/>
    <sheet name="FE Trim ESP" sheetId="3" r:id="rId3"/>
  </sheets>
  <externalReferences>
    <externalReference r:id="rId4"/>
  </externalReferences>
  <definedNames>
    <definedName name="_xlnm._FilterDatabase" localSheetId="0" hidden="1">'BG Trim ESP'!$C$4:$D$74</definedName>
    <definedName name="_xlnm.Print_Area" localSheetId="0">'BG Trim ESP'!$C$1:$K$72</definedName>
    <definedName name="_xlnm.Print_Area" localSheetId="1">'ER Trim ESP'!$B$1:$N$35</definedName>
    <definedName name="_xlnm.Print_Area" localSheetId="2">'FE Trim ESP'!$B$1:$N$49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R8" i="3" s="1"/>
  <c r="H8" i="3"/>
  <c r="Q8" i="3" s="1"/>
  <c r="E8" i="3"/>
  <c r="N8" i="3" s="1"/>
  <c r="D8" i="3"/>
  <c r="M8" i="3" s="1"/>
  <c r="H3" i="3"/>
  <c r="AS8" i="2"/>
  <c r="AS14" i="2" s="1"/>
  <c r="N8" i="2"/>
  <c r="M8" i="2"/>
  <c r="AS19" i="2" l="1"/>
  <c r="AS23" i="2"/>
  <c r="AS32" i="2"/>
  <c r="AS11" i="2"/>
  <c r="AS30" i="2"/>
  <c r="AS12" i="2"/>
  <c r="AS20" i="2"/>
  <c r="AS22" i="2"/>
  <c r="AS26" i="2"/>
  <c r="AS16" i="2"/>
  <c r="AS21" i="2"/>
  <c r="AS17" i="2"/>
  <c r="AS10" i="2"/>
  <c r="AS25" i="2"/>
  <c r="AS15" i="2"/>
</calcChain>
</file>

<file path=xl/sharedStrings.xml><?xml version="1.0" encoding="utf-8"?>
<sst xmlns="http://schemas.openxmlformats.org/spreadsheetml/2006/main" count="171" uniqueCount="125">
  <si>
    <t xml:space="preserve">Sigma Alimentos, S.A. de C.V. y Subsidiarias </t>
  </si>
  <si>
    <t>ESTADO DE SITUACIÓN FINANCIERA</t>
  </si>
  <si>
    <t>Información en miles</t>
  </si>
  <si>
    <t>(miles de pesos)</t>
  </si>
  <si>
    <t>Var.</t>
  </si>
  <si>
    <t>(miles de dólares)</t>
  </si>
  <si>
    <t>Jun '24</t>
  </si>
  <si>
    <t>Jun '23</t>
  </si>
  <si>
    <t>($)</t>
  </si>
  <si>
    <t>(%)</t>
  </si>
  <si>
    <r>
      <t xml:space="preserve">Jun '24 </t>
    </r>
    <r>
      <rPr>
        <b/>
        <vertAlign val="superscript"/>
        <sz val="11"/>
        <color theme="1"/>
        <rFont val="Calibri"/>
        <family val="2"/>
      </rPr>
      <t>(1)</t>
    </r>
  </si>
  <si>
    <r>
      <t xml:space="preserve">Jun '23 </t>
    </r>
    <r>
      <rPr>
        <b/>
        <vertAlign val="superscript"/>
        <sz val="11"/>
        <color theme="1"/>
        <rFont val="Calibri"/>
        <family val="2"/>
      </rPr>
      <t>(2)</t>
    </r>
  </si>
  <si>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</si>
  <si>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</si>
  <si>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</si>
  <si>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</si>
  <si>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</si>
  <si>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</si>
  <si>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</si>
  <si>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</si>
  <si>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</si>
  <si>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Total activo circulante</t>
  </si>
  <si>
    <t>ACTIVO NO CIRCULANTE:</t>
  </si>
  <si>
    <t>Propiedad, planta y equipo, neto</t>
  </si>
  <si>
    <t>Activos intangibles, neto</t>
  </si>
  <si>
    <t>Derecho de uso por arrendamiento, neto</t>
  </si>
  <si>
    <t>Crédito mercantil</t>
  </si>
  <si>
    <t>Impuestos diferidos a la utilidad</t>
  </si>
  <si>
    <t>Inversiones en asociadas y negocios conjuntos</t>
  </si>
  <si>
    <t>Otros activos no circulantes</t>
  </si>
  <si>
    <t>Total activo no circulante</t>
  </si>
  <si>
    <t>Total activo</t>
  </si>
  <si>
    <t>PASIVO Y CAPITAL CONTABLE</t>
  </si>
  <si>
    <t>PASIVO CIRCULANTE:</t>
  </si>
  <si>
    <t>Deuda circulante</t>
  </si>
  <si>
    <t>Intereses devengados por pagar</t>
  </si>
  <si>
    <t>Pasivo por arrendamientos</t>
  </si>
  <si>
    <t>Proveedores y Otras cuentas por pagar</t>
  </si>
  <si>
    <t>Impuesto a la utilidad por pagar</t>
  </si>
  <si>
    <t>Provisiones</t>
  </si>
  <si>
    <t>Otros pasivos circulantes</t>
  </si>
  <si>
    <t>Total pasivo circulante</t>
  </si>
  <si>
    <t>PASIVO NO CIRCULANTE:</t>
  </si>
  <si>
    <t>Deuda a largo plazo</t>
  </si>
  <si>
    <t>Documentos por pagar</t>
  </si>
  <si>
    <t>Beneficios a empleados</t>
  </si>
  <si>
    <t>Provisiones largo plazo</t>
  </si>
  <si>
    <t>Impuestos sobre la renta por pagar</t>
  </si>
  <si>
    <t>Otros pasivos no circulantes</t>
  </si>
  <si>
    <t>Total pasivo no circulante</t>
  </si>
  <si>
    <t>Total pasivo</t>
  </si>
  <si>
    <t>CAPITAL CONTABLE:</t>
  </si>
  <si>
    <t>Total capital contable</t>
  </si>
  <si>
    <t>Total capital contable de la participación controladora:</t>
  </si>
  <si>
    <t>Total capital contable de la participación no controladora:</t>
  </si>
  <si>
    <t>Total pasivo y capital contable</t>
  </si>
  <si>
    <t>(1)       Convertido a dólares para conveniencia del lector, usando el tipo de cambio de 18.377 publicado por el Banco de México para pago de obligaciones denominadas en dólares para el 30 de junio de 2024</t>
  </si>
  <si>
    <t>(2)       Convertido a dólares para conveniencia del lector, usando el tipo de cambio de 17.072 publicado por el Banco de México para pago de obligaciones denominadas en dólares para el 30 de junio de 2023</t>
  </si>
  <si>
    <t>ESTADO DE RESULTADOS</t>
  </si>
  <si>
    <t xml:space="preserve">Información en miles </t>
  </si>
  <si>
    <t>II Trim 24</t>
  </si>
  <si>
    <t>II Trim 23</t>
  </si>
  <si>
    <t>Acum 24</t>
  </si>
  <si>
    <t>Acum 23</t>
  </si>
  <si>
    <r>
      <t>Acum 24</t>
    </r>
    <r>
      <rPr>
        <b/>
        <vertAlign val="subscript"/>
        <sz val="11"/>
        <color theme="1"/>
        <rFont val="Calibri"/>
        <family val="2"/>
      </rPr>
      <t>(1)</t>
    </r>
  </si>
  <si>
    <r>
      <t>Acum 23</t>
    </r>
    <r>
      <rPr>
        <b/>
        <vertAlign val="subscript"/>
        <sz val="11"/>
        <color theme="1"/>
        <rFont val="Calibri"/>
        <family val="2"/>
      </rPr>
      <t>(1)</t>
    </r>
  </si>
  <si>
    <t>IV Trim 23</t>
  </si>
  <si>
    <t>I Trim 24</t>
  </si>
  <si>
    <t>III Trim 24</t>
  </si>
  <si>
    <t>Mar 24</t>
  </si>
  <si>
    <t>Jun 24</t>
  </si>
  <si>
    <t>Ventas netas</t>
  </si>
  <si>
    <t>Sep 24</t>
  </si>
  <si>
    <t>Costo de ventas</t>
  </si>
  <si>
    <t>Dic 24</t>
  </si>
  <si>
    <t>Utilidad bruta</t>
  </si>
  <si>
    <t>Gastos de venta</t>
  </si>
  <si>
    <t>Gastos de administración</t>
  </si>
  <si>
    <t>Otros ingresos (gastos), neto</t>
  </si>
  <si>
    <t>Utilidad de operación</t>
  </si>
  <si>
    <t>Ingresos financieros</t>
  </si>
  <si>
    <t>Gastos financieros</t>
  </si>
  <si>
    <t>Ganancia (pérdida) cambiaria, neta</t>
  </si>
  <si>
    <t>Participación en utilidad (pérdida) de asociadas</t>
  </si>
  <si>
    <t>Utilidad antes de impuestos</t>
  </si>
  <si>
    <t>Provisión para impuestos a la utilidad</t>
  </si>
  <si>
    <t>Utilidad neta consolidada</t>
  </si>
  <si>
    <t>Utilidad (perdida) atribulble a:</t>
  </si>
  <si>
    <t>Participación de la controladora</t>
  </si>
  <si>
    <t>Participación no controladora</t>
  </si>
  <si>
    <t>Convertido a dólares para conveniencia del lector, usando el tipo de cambio promedio publicado por el Banco de México para pago de obligaciones denominadas en dólares para cada mes comprendido en el trimestre.</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</si>
  <si>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</si>
  <si>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</si>
  <si>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</si>
  <si>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</si>
  <si>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</si>
  <si>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</si>
  <si>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</si>
  <si>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</si>
  <si>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</si>
  <si>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</si>
  <si>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</si>
  <si>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</si>
  <si>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</si>
  <si>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</si>
  <si>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</si>
  <si>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</si>
  <si>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Venta y 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</si>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</sst>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5" formatCode="0.0000"/>
    <numFmt numFmtId="166" formatCode="#,##0;\(#,##0\)"/>
    <numFmt numFmtId="167" formatCode="#,##0.0;\(#,##0.0\)"/>
    <numFmt numFmtId="169" formatCode="#,##0.00;\(#,##0.00\)"/>
    <numFmt numFmtId="171" formatCode="#,##0.0000;\(#,##0.0000\)"/>
    <numFmt numFmtId="172" formatCode="_-* #,##0.00000_-;\-* #,##0.00000_-;_-* &quot;-&quot;??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8"/>
      <color rgb="FFC22828"/>
      <name val="Aptos Narrow"/>
      <family val="2"/>
      <scheme val="minor"/>
    </font>
    <font>
      <b/>
      <sz val="16"/>
      <color theme="1"/>
      <name val="Aptos Narrow"/>
      <family val="2"/>
      <scheme val="minor"/>
    </font>
    <font>
      <b/>
      <i/>
      <sz val="11"/>
      <color theme="1"/>
      <name val="Aptos Narrow"/>
      <family val="2"/>
      <scheme val="minor"/>
    </font>
    <font>
      <b/>
      <vertAlign val="superscript"/>
      <sz val="11"/>
      <color theme="1"/>
      <name val="Calibri"/>
      <family val="2"/>
    </font>
    <font>
      <b/>
      <sz val="11"/>
      <color rgb="FFC22828"/>
      <name val="Aptos Narrow"/>
      <family val="2"/>
      <scheme val="minor"/>
    </font>
    <font>
      <sz val="11"/>
      <color rgb="FFC22828"/>
      <name val="Aptos Narrow"/>
      <family val="2"/>
      <scheme val="minor"/>
    </font>
    <font>
      <sz val="9"/>
      <color indexed="8"/>
      <name val="Aptos Narrow"/>
      <family val="2"/>
      <scheme val="minor"/>
    </font>
    <font>
      <b/>
      <vertAlign val="subscript"/>
      <sz val="11"/>
      <color theme="1"/>
      <name val="Calibri"/>
      <family val="2"/>
    </font>
    <font>
      <sz val="9"/>
      <color rgb="FF7F7F7F"/>
      <name val="Aptos Narrow"/>
      <family val="2"/>
      <scheme val="minor"/>
    </font>
    <font>
      <sz val="10"/>
      <color rgb="FF000000"/>
      <name val="Segoe UI"/>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4" fillId="0" borderId="0" xfId="0" applyFont="1"/>
    <xf numFmtId="0" fontId="5" fillId="0" borderId="1" xfId="0" applyFont="1" applyBorder="1"/>
    <xf numFmtId="0" fontId="0" fillId="0" borderId="1" xfId="0" applyBorder="1"/>
    <xf numFmtId="0" fontId="2" fillId="0" borderId="0" xfId="0" applyFont="1"/>
    <xf numFmtId="0" fontId="1" fillId="0" borderId="0" xfId="0" quotePrefix="1"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0" fillId="0" borderId="2" xfId="0" applyBorder="1"/>
    <xf numFmtId="0" fontId="2" fillId="0" borderId="2" xfId="0" quotePrefix="1" applyFont="1" applyBorder="1" applyAlignment="1">
      <alignment horizontal="center"/>
    </xf>
    <xf numFmtId="0" fontId="6" fillId="0" borderId="2" xfId="0" quotePrefix="1" applyFont="1" applyBorder="1" applyAlignment="1">
      <alignment horizontal="center"/>
    </xf>
    <xf numFmtId="0" fontId="8" fillId="0" borderId="0" xfId="0" applyFont="1"/>
    <xf numFmtId="166" fontId="0" fillId="0" borderId="0" xfId="0" applyNumberFormat="1"/>
    <xf numFmtId="0" fontId="9" fillId="0" borderId="0" xfId="0" applyFont="1"/>
    <xf numFmtId="167" fontId="0" fillId="0" borderId="0" xfId="0" applyNumberFormat="1"/>
    <xf numFmtId="0" fontId="2" fillId="0" borderId="3" xfId="0" applyFont="1" applyBorder="1"/>
    <xf numFmtId="166" fontId="2" fillId="0" borderId="3" xfId="0" applyNumberFormat="1" applyFont="1" applyBorder="1"/>
    <xf numFmtId="167" fontId="2" fillId="0" borderId="3" xfId="0" applyNumberFormat="1" applyFont="1" applyBorder="1"/>
    <xf numFmtId="0" fontId="2" fillId="0" borderId="4" xfId="0" applyFont="1" applyBorder="1"/>
    <xf numFmtId="0" fontId="0" fillId="0" borderId="4" xfId="0" applyBorder="1"/>
    <xf numFmtId="166" fontId="2" fillId="0" borderId="4" xfId="0" applyNumberFormat="1" applyFont="1" applyBorder="1"/>
    <xf numFmtId="167" fontId="2" fillId="0" borderId="4" xfId="0" applyNumberFormat="1" applyFont="1" applyBorder="1"/>
    <xf numFmtId="166" fontId="2" fillId="0" borderId="0" xfId="0" applyNumberFormat="1" applyFont="1"/>
    <xf numFmtId="167" fontId="2" fillId="0" borderId="0" xfId="0" applyNumberFormat="1" applyFont="1"/>
    <xf numFmtId="0" fontId="9" fillId="0" borderId="0" xfId="0" applyFont="1" applyAlignment="1">
      <alignment horizontal="left"/>
    </xf>
    <xf numFmtId="4" fontId="0" fillId="0" borderId="0" xfId="0" applyNumberFormat="1"/>
    <xf numFmtId="0" fontId="0" fillId="0" borderId="5" xfId="0" applyBorder="1"/>
    <xf numFmtId="166" fontId="0" fillId="0" borderId="5" xfId="0" applyNumberFormat="1" applyBorder="1"/>
    <xf numFmtId="169" fontId="0" fillId="0" borderId="0" xfId="0" applyNumberFormat="1"/>
    <xf numFmtId="0" fontId="10" fillId="0" borderId="0" xfId="0" quotePrefix="1" applyFont="1"/>
    <xf numFmtId="0" fontId="10" fillId="0" borderId="0" xfId="0" applyFont="1"/>
    <xf numFmtId="0" fontId="10" fillId="0" borderId="0" xfId="0" applyFont="1" applyAlignment="1">
      <alignment horizontal="left" wrapText="1"/>
    </xf>
    <xf numFmtId="0" fontId="10" fillId="0" borderId="0" xfId="0" quotePrefix="1" applyFont="1" applyAlignment="1">
      <alignment horizontal="left" wrapText="1"/>
    </xf>
    <xf numFmtId="171" fontId="0" fillId="0" borderId="0" xfId="0" applyNumberFormat="1"/>
    <xf numFmtId="0" fontId="0" fillId="0" borderId="0" xfId="0" quotePrefix="1"/>
    <xf numFmtId="167" fontId="0" fillId="0" borderId="5" xfId="0" applyNumberFormat="1" applyBorder="1"/>
    <xf numFmtId="165" fontId="0" fillId="0" borderId="0" xfId="0" applyNumberFormat="1"/>
    <xf numFmtId="172" fontId="0" fillId="0" borderId="0" xfId="1" applyNumberFormat="1" applyFont="1"/>
    <xf numFmtId="0" fontId="2" fillId="0" borderId="1" xfId="0" applyFont="1" applyBorder="1"/>
    <xf numFmtId="166" fontId="2" fillId="0" borderId="1" xfId="0" applyNumberFormat="1" applyFont="1" applyBorder="1"/>
    <xf numFmtId="167" fontId="2" fillId="0" borderId="1" xfId="0" applyNumberFormat="1" applyFont="1" applyBorder="1"/>
    <xf numFmtId="0" fontId="12" fillId="0" borderId="0" xfId="0" applyFont="1" applyAlignment="1">
      <alignment horizontal="left" wrapText="1"/>
    </xf>
    <xf numFmtId="4" fontId="13" fillId="0" borderId="0" xfId="0" applyNumberFormat="1" applyFont="1" applyAlignment="1">
      <alignment vertical="center"/>
    </xf>
    <xf numFmtId="0" fontId="3" fillId="0" borderId="0" xfId="0" applyFont="1"/>
    <xf numFmtId="0" fontId="2" fillId="0" borderId="5" xfId="0" applyFont="1" applyBorder="1"/>
    <xf numFmtId="166" fontId="2" fillId="0" borderId="5" xfId="0" applyNumberFormat="1" applyFont="1" applyBorder="1"/>
    <xf numFmtId="167" fontId="2" fillId="0" borderId="5" xfId="0" applyNumberFormat="1" applyFont="1" applyBorder="1"/>
    <xf numFmtId="0" fontId="2" fillId="0" borderId="6" xfId="0" applyFont="1" applyBorder="1"/>
    <xf numFmtId="166" fontId="2" fillId="0" borderId="6" xfId="0" applyNumberFormat="1" applyFont="1" applyBorder="1"/>
    <xf numFmtId="167" fontId="2" fillId="0" borderId="6"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581025</xdr:colOff>
      <xdr:row>2</xdr:row>
      <xdr:rowOff>38100</xdr:rowOff>
    </xdr:from>
    <xdr:to>
      <xdr:col>10</xdr:col>
      <xdr:colOff>854075</xdr:colOff>
      <xdr:row>4</xdr:row>
      <xdr:rowOff>226218</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09C310B6-5B32-457C-B7D3-802C3D78A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8175" y="419100"/>
          <a:ext cx="1165225" cy="676275"/>
        </a:xfrm>
        <a:prstGeom prst="rect">
          <a:avLst/>
        </a:prstGeom>
        <a:noFill/>
        <a:ln>
          <a:noFill/>
        </a:ln>
      </xdr:spPr>
    </xdr:pic>
    <xdr:clientData/>
  </xdr:twoCellAnchor>
  <xdr:twoCellAnchor>
    <xdr:from>
      <xdr:col>9</xdr:col>
      <xdr:colOff>0</xdr:colOff>
      <xdr:row>5</xdr:row>
      <xdr:rowOff>0</xdr:rowOff>
    </xdr:from>
    <xdr:to>
      <xdr:col>9</xdr:col>
      <xdr:colOff>0</xdr:colOff>
      <xdr:row>64</xdr:row>
      <xdr:rowOff>0</xdr:rowOff>
    </xdr:to>
    <xdr:cxnSp macro="">
      <xdr:nvCxnSpPr>
        <xdr:cNvPr id="3" name="Straight Connector 2">
          <a:extLst>
            <a:ext uri="{FF2B5EF4-FFF2-40B4-BE49-F238E27FC236}">
              <a16:creationId xmlns:a16="http://schemas.microsoft.com/office/drawing/2014/main" id="{3EC40B26-D012-4571-8327-766BB07000E9}"/>
            </a:ext>
          </a:extLst>
        </xdr:cNvPr>
        <xdr:cNvCxnSpPr/>
      </xdr:nvCxnSpPr>
      <xdr:spPr>
        <a:xfrm>
          <a:off x="7677150" y="1143000"/>
          <a:ext cx="0" cy="112109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14</xdr:col>
      <xdr:colOff>0</xdr:colOff>
      <xdr:row>4</xdr:row>
      <xdr:rowOff>225425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8D8257B-E4B7-4257-A5F8-E89389E49E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466725"/>
          <a:ext cx="1162050" cy="625475"/>
        </a:xfrm>
        <a:prstGeom prst="rect">
          <a:avLst/>
        </a:prstGeom>
        <a:noFill/>
        <a:ln>
          <a:noFill/>
        </a:ln>
      </xdr:spPr>
    </xdr:pic>
    <xdr:clientData/>
  </xdr:twoCellAnchor>
  <xdr:twoCellAnchor>
    <xdr:from>
      <xdr:col>11</xdr:col>
      <xdr:colOff>100014</xdr:colOff>
      <xdr:row>5</xdr:row>
      <xdr:rowOff>47625</xdr:rowOff>
    </xdr:from>
    <xdr:to>
      <xdr:col>11</xdr:col>
      <xdr:colOff>100015</xdr:colOff>
      <xdr:row>32</xdr:row>
      <xdr:rowOff>30480</xdr:rowOff>
    </xdr:to>
    <xdr:cxnSp macro="">
      <xdr:nvCxnSpPr>
        <xdr:cNvPr id="3" name="Straight Connector 2">
          <a:extLst>
            <a:ext uri="{FF2B5EF4-FFF2-40B4-BE49-F238E27FC236}">
              <a16:creationId xmlns:a16="http://schemas.microsoft.com/office/drawing/2014/main" id="{D262AB37-6C3C-4F11-9028-3D9468453230}"/>
            </a:ext>
          </a:extLst>
        </xdr:cNvPr>
        <xdr:cNvCxnSpPr/>
      </xdr:nvCxnSpPr>
      <xdr:spPr>
        <a:xfrm>
          <a:off x="5119689" y="1190625"/>
          <a:ext cx="1" cy="52501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180988</xdr:colOff>
      <xdr:row>2</xdr:row>
      <xdr:rowOff>92075</xdr:rowOff>
    </xdr:from>
    <xdr:to>
      <xdr:col>13</xdr:col>
      <xdr:colOff>607226</xdr:colOff>
      <xdr:row>4</xdr:row>
      <xdr:rowOff>225425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B951BF2-C4F9-4779-B6C7-59F4B9CE5C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5188" y="473075"/>
          <a:ext cx="1169188" cy="619125"/>
        </a:xfrm>
        <a:prstGeom prst="rect">
          <a:avLst/>
        </a:prstGeom>
        <a:noFill/>
        <a:ln>
          <a:noFill/>
        </a:ln>
      </xdr:spPr>
    </xdr:pic>
    <xdr:clientData/>
  </xdr:twoCellAnchor>
  <xdr:twoCellAnchor>
    <xdr:from>
      <xdr:col>11</xdr:col>
      <xdr:colOff>180975</xdr:colOff>
      <xdr:row>5</xdr:row>
      <xdr:rowOff>28574</xdr:rowOff>
    </xdr:from>
    <xdr:to>
      <xdr:col>11</xdr:col>
      <xdr:colOff>180976</xdr:colOff>
      <xdr:row>47</xdr:row>
      <xdr:rowOff>185849</xdr:rowOff>
    </xdr:to>
    <xdr:cxnSp macro="">
      <xdr:nvCxnSpPr>
        <xdr:cNvPr id="3" name="Straight Connector 2">
          <a:extLst>
            <a:ext uri="{FF2B5EF4-FFF2-40B4-BE49-F238E27FC236}">
              <a16:creationId xmlns:a16="http://schemas.microsoft.com/office/drawing/2014/main" id="{38924045-BA12-460A-B7C0-0DE32CDA02D8}"/>
            </a:ext>
          </a:extLst>
        </xdr:cNvPr>
        <xdr:cNvCxnSpPr/>
      </xdr:nvCxnSpPr>
      <xdr:spPr>
        <a:xfrm>
          <a:off x="6896100" y="1171574"/>
          <a:ext cx="1" cy="83868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gmaonline-my.sharepoint.com/personal/mirigoyen_sigma-alimentos_com/Documents/Escritorio/Jefe%20Comunicaci&#243;n%20Corporativa/2024/2Q24/EEFF/EEFF%20Q2%202024_apendices%20V1.xlsx" TargetMode="External"/><Relationship Id="rId1" Type="http://schemas.openxmlformats.org/officeDocument/2006/relationships/externalLinkPath" Target="EEFF%20Q2%202024_apendic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row r="8">
          <cell r="D8" t="str">
            <v>Jun 24</v>
          </cell>
        </row>
      </sheetData>
      <sheetData sheetId="7"/>
      <sheetData sheetId="8"/>
      <sheetData sheetId="9"/>
      <sheetData sheetId="10">
        <row r="8">
          <cell r="D8" t="str">
            <v>II Trim 24</v>
          </cell>
          <cell r="E8" t="str">
            <v>II Trim 23</v>
          </cell>
          <cell r="H8" t="str">
            <v>Acum 24</v>
          </cell>
          <cell r="I8" t="str">
            <v>Acum 23</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N74"/>
  <sheetViews>
    <sheetView showGridLines="0" zoomScale="80" zoomScaleNormal="80" workbookViewId="0">
      <selection activeCell="D74" sqref="D74"/>
    </sheetView>
  </sheetViews>
  <sheetFormatPr defaultRowHeight="15" x14ac:dyDescent="0.25"/>
  <cols>
    <col min="1" max="1" width="13.140625" customWidth="1"/>
    <col min="2" max="2" width="3.7109375" customWidth="1"/>
    <col min="3" max="3" width="2.7109375" customWidth="1"/>
    <col min="4" max="4" width="62.85546875" customWidth="1"/>
    <col min="5" max="5" width="15.85546875" customWidth="1"/>
    <col min="6" max="6" width="14.85546875" bestFit="1" customWidth="1"/>
    <col min="7" max="7" width="16" hidden="1" customWidth="1"/>
    <col min="8" max="8" width="8.7109375" hidden="1" customWidth="1"/>
    <col min="9" max="9" width="2" customWidth="1"/>
    <col min="10" max="11" width="13.42578125" bestFit="1" customWidth="1"/>
    <col min="12" max="12" width="11.140625" hidden="1" customWidth="1"/>
    <col min="13" max="13" width="8.7109375" hidden="1" customWidth="1"/>
    <col min="14" max="14" width="14.5703125" bestFit="1" customWidth="1"/>
  </cols>
  <sheetData>
    <row r="4" spans="3:13" ht="24" x14ac:dyDescent="0.4">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5" t="s">
        <v>3</v>
      </c>
      <c r="F7" s="5"/>
      <c r="G7" s="6" t="s">
        <v>4</v>
      </c>
      <c r="H7" s="6"/>
      <c r="I7" s="7"/>
      <c r="J7" s="5" t="s">
        <v>5</v>
      </c>
      <c r="K7" s="5"/>
      <c r="L7" s="6" t="s">
        <v>4</v>
      </c>
      <c r="M7" s="6"/>
    </row>
    <row r="8" spans="3:13" ht="18" thickBot="1" x14ac:dyDescent="0.3">
      <c r="C8" s="8"/>
      <c r="D8" s="8"/>
      <c r="E8" s="9" t="s">
        <v>6</v>
      </c>
      <c r="F8" s="9" t="s">
        <v>7</v>
      </c>
      <c r="G8" s="10" t="s">
        <v>8</v>
      </c>
      <c r="H8" s="10" t="s">
        <v>9</v>
      </c>
      <c r="I8" s="10"/>
      <c r="J8" s="9" t="s">
        <v>10</v>
      </c>
      <c r="K8" s="9" t="s">
        <v>11</v>
      </c>
      <c r="L8" s="10" t="s">
        <v>8</v>
      </c>
      <c r="M8" s="10" t="s">
        <v>9</v>
      </c>
    </row>
    <row r="9" spans="3:13" ht="15.75" thickTop="1" x14ac:dyDescent="0.25">
      <c r="C9" s="11" t="s">
        <v>12</v>
      </c>
      <c r="E9" s="12"/>
      <c r="F9" s="12"/>
      <c r="G9" s="12"/>
      <c r="H9" s="12"/>
      <c r="I9" s="12"/>
      <c r="J9" s="12"/>
      <c r="K9" s="12"/>
      <c r="L9" s="12"/>
      <c r="M9" s="12"/>
    </row>
    <row r="10" spans="3:13" x14ac:dyDescent="0.25">
      <c r="C10" s="13"/>
      <c r="D10" s="13" t="s">
        <v>13</v>
      </c>
      <c r="E10" s="12"/>
      <c r="F10" s="12"/>
      <c r="G10" s="12"/>
      <c r="H10" s="12"/>
      <c r="I10" s="12"/>
      <c r="J10" s="12"/>
      <c r="K10" s="12"/>
      <c r="L10" s="12"/>
      <c r="M10" s="12"/>
    </row>
    <row r="11" spans="3:13" x14ac:dyDescent="0.25">
      <c r="D11" t="s">
        <v>14</v>
      </c>
      <c r="E11" s="12">
        <v>13244410</v>
      </c>
      <c r="F11" s="12">
        <v>10396165</v>
      </c>
      <c r="G11" s="12">
        <v>2848245</v>
      </c>
      <c r="H11" s="14">
        <v>27.4</v>
      </c>
      <c r="I11" s="14"/>
      <c r="J11" s="12">
        <v>720694</v>
      </c>
      <c r="K11" s="12">
        <v>608960</v>
      </c>
      <c r="L11" s="12">
        <v>111734</v>
      </c>
      <c r="M11" s="14">
        <v>18.3</v>
      </c>
    </row>
    <row r="12" spans="3:13" x14ac:dyDescent="0.25">
      <c r="D12" t="s">
        <v>15</v>
      </c>
      <c r="E12" s="12">
        <v>23040</v>
      </c>
      <c r="F12" s="12">
        <v>6500</v>
      </c>
      <c r="G12" s="12">
        <v>16540</v>
      </c>
      <c r="H12" s="14">
        <v>254.5</v>
      </c>
      <c r="I12" s="14"/>
      <c r="J12" s="12">
        <v>1254</v>
      </c>
      <c r="K12" s="12">
        <v>381</v>
      </c>
      <c r="L12" s="12">
        <v>873</v>
      </c>
      <c r="M12" s="14">
        <v>229.1</v>
      </c>
    </row>
    <row r="13" spans="3:13" x14ac:dyDescent="0.25">
      <c r="D13" t="s">
        <v>16</v>
      </c>
      <c r="E13" s="12">
        <v>10730436</v>
      </c>
      <c r="F13" s="12">
        <v>8527148</v>
      </c>
      <c r="G13" s="12">
        <v>2203288</v>
      </c>
      <c r="H13" s="14">
        <v>25.8</v>
      </c>
      <c r="I13" s="14"/>
      <c r="J13" s="12">
        <v>583896</v>
      </c>
      <c r="K13" s="12">
        <v>499482</v>
      </c>
      <c r="L13" s="12">
        <v>84414</v>
      </c>
      <c r="M13" s="14">
        <v>16.899999999999999</v>
      </c>
    </row>
    <row r="14" spans="3:13" x14ac:dyDescent="0.25">
      <c r="D14" t="s">
        <v>17</v>
      </c>
      <c r="E14" s="12">
        <v>1021156</v>
      </c>
      <c r="F14" s="12">
        <v>392742</v>
      </c>
      <c r="G14" s="12">
        <v>628414</v>
      </c>
      <c r="H14" s="14">
        <v>160</v>
      </c>
      <c r="I14" s="14"/>
      <c r="J14" s="12">
        <v>55566</v>
      </c>
      <c r="K14" s="12">
        <v>23005</v>
      </c>
      <c r="L14" s="12">
        <v>32561</v>
      </c>
      <c r="M14" s="14">
        <v>141.5</v>
      </c>
    </row>
    <row r="15" spans="3:13" x14ac:dyDescent="0.25">
      <c r="D15" t="s">
        <v>18</v>
      </c>
      <c r="E15" s="12">
        <v>18129302</v>
      </c>
      <c r="F15" s="12">
        <v>17628273</v>
      </c>
      <c r="G15" s="12">
        <v>501029</v>
      </c>
      <c r="H15" s="14">
        <v>2.8</v>
      </c>
      <c r="I15" s="14"/>
      <c r="J15" s="12">
        <v>986505</v>
      </c>
      <c r="K15" s="12">
        <v>1032584</v>
      </c>
      <c r="L15" s="12">
        <v>-46079</v>
      </c>
      <c r="M15" s="14">
        <v>-4.5</v>
      </c>
    </row>
    <row r="16" spans="3:13" x14ac:dyDescent="0.25">
      <c r="D16" t="s">
        <v>19</v>
      </c>
      <c r="E16" s="12">
        <v>343424</v>
      </c>
      <c r="F16" s="12">
        <v>2714556</v>
      </c>
      <c r="G16" s="12">
        <v>-2371132</v>
      </c>
      <c r="H16" s="14">
        <v>-87.3</v>
      </c>
      <c r="I16" s="14"/>
      <c r="J16" s="12">
        <v>18687</v>
      </c>
      <c r="K16" s="12">
        <v>159006</v>
      </c>
      <c r="L16" s="12">
        <v>-140319</v>
      </c>
      <c r="M16" s="14">
        <v>-88.2</v>
      </c>
    </row>
    <row r="17" spans="3:14" ht="15.75" thickBot="1" x14ac:dyDescent="0.3">
      <c r="D17" t="s">
        <v>20</v>
      </c>
      <c r="E17" s="12">
        <v>157445</v>
      </c>
      <c r="F17" s="12">
        <v>356562</v>
      </c>
      <c r="G17" s="12">
        <v>-199117</v>
      </c>
      <c r="H17" s="14">
        <v>-55.8</v>
      </c>
      <c r="I17" s="14"/>
      <c r="J17" s="12">
        <v>8567</v>
      </c>
      <c r="K17" s="12">
        <v>20886</v>
      </c>
      <c r="L17" s="12">
        <v>-12319</v>
      </c>
      <c r="M17" s="14">
        <v>-59</v>
      </c>
    </row>
    <row r="18" spans="3:14" ht="15.75" thickBot="1" x14ac:dyDescent="0.3">
      <c r="D18" s="15" t="s">
        <v>21</v>
      </c>
      <c r="E18" s="16">
        <v>43649213</v>
      </c>
      <c r="F18" s="16">
        <v>40021946</v>
      </c>
      <c r="G18" s="16">
        <v>3627267</v>
      </c>
      <c r="H18" s="17">
        <v>9.1</v>
      </c>
      <c r="I18" s="17"/>
      <c r="J18" s="16">
        <v>2375169</v>
      </c>
      <c r="K18" s="16">
        <v>2344304</v>
      </c>
      <c r="L18" s="16">
        <v>30865</v>
      </c>
      <c r="M18" s="17">
        <v>1.3</v>
      </c>
      <c r="N18" s="12"/>
    </row>
    <row r="19" spans="3:14" x14ac:dyDescent="0.25">
      <c r="E19" s="12"/>
      <c r="F19" s="12"/>
      <c r="G19" s="12"/>
      <c r="H19" s="12"/>
      <c r="I19" s="12"/>
      <c r="J19" s="12"/>
      <c r="K19" s="12"/>
      <c r="L19" s="12"/>
      <c r="M19" s="12"/>
    </row>
    <row r="20" spans="3:14" x14ac:dyDescent="0.25">
      <c r="C20" s="13"/>
      <c r="D20" s="13" t="s">
        <v>22</v>
      </c>
      <c r="E20" s="12"/>
      <c r="F20" s="12"/>
      <c r="G20" s="12"/>
      <c r="H20" s="12"/>
      <c r="I20" s="12"/>
      <c r="J20" s="12"/>
      <c r="K20" s="12"/>
      <c r="L20" s="12"/>
      <c r="M20" s="12"/>
    </row>
    <row r="21" spans="3:14" x14ac:dyDescent="0.25">
      <c r="D21" t="s">
        <v>23</v>
      </c>
      <c r="E21" s="12">
        <v>31046413</v>
      </c>
      <c r="F21" s="12">
        <v>29086131</v>
      </c>
      <c r="G21" s="12">
        <v>1960282</v>
      </c>
      <c r="H21" s="14">
        <v>6.7</v>
      </c>
      <c r="I21" s="14"/>
      <c r="J21" s="12">
        <v>1689389</v>
      </c>
      <c r="K21" s="12">
        <v>1703733</v>
      </c>
      <c r="L21" s="12">
        <v>-14344</v>
      </c>
      <c r="M21" s="14">
        <v>-0.8</v>
      </c>
    </row>
    <row r="22" spans="3:14" x14ac:dyDescent="0.25">
      <c r="D22" t="s">
        <v>24</v>
      </c>
      <c r="E22" s="12">
        <v>12433887</v>
      </c>
      <c r="F22" s="12">
        <v>11209652</v>
      </c>
      <c r="G22" s="12">
        <v>1224235</v>
      </c>
      <c r="H22" s="14">
        <v>10.9</v>
      </c>
      <c r="I22" s="14"/>
      <c r="J22" s="12">
        <v>676590</v>
      </c>
      <c r="K22" s="12">
        <v>656611</v>
      </c>
      <c r="L22" s="12">
        <v>19979</v>
      </c>
      <c r="M22" s="14">
        <v>3</v>
      </c>
    </row>
    <row r="23" spans="3:14" x14ac:dyDescent="0.25">
      <c r="D23" t="s">
        <v>25</v>
      </c>
      <c r="E23" s="12">
        <v>3208056</v>
      </c>
      <c r="F23" s="12">
        <v>2602682</v>
      </c>
      <c r="G23" s="12">
        <v>605374</v>
      </c>
      <c r="H23" s="14">
        <v>23.3</v>
      </c>
      <c r="I23" s="14"/>
      <c r="J23" s="12">
        <v>174566</v>
      </c>
      <c r="K23" s="12">
        <v>152453</v>
      </c>
      <c r="L23" s="12">
        <v>22113</v>
      </c>
      <c r="M23" s="14">
        <v>14.5</v>
      </c>
    </row>
    <row r="24" spans="3:14" x14ac:dyDescent="0.25">
      <c r="D24" t="s">
        <v>26</v>
      </c>
      <c r="E24" s="12">
        <v>12350287</v>
      </c>
      <c r="F24" s="12">
        <v>12428738</v>
      </c>
      <c r="G24" s="12">
        <v>-78451</v>
      </c>
      <c r="H24" s="14">
        <v>-0.6</v>
      </c>
      <c r="I24" s="14"/>
      <c r="J24" s="12">
        <v>672040</v>
      </c>
      <c r="K24" s="12">
        <v>728019</v>
      </c>
      <c r="L24" s="12">
        <v>-55979</v>
      </c>
      <c r="M24" s="14">
        <v>-7.7</v>
      </c>
    </row>
    <row r="25" spans="3:14" x14ac:dyDescent="0.25">
      <c r="D25" t="s">
        <v>27</v>
      </c>
      <c r="E25" s="12">
        <v>2612977</v>
      </c>
      <c r="F25" s="12">
        <v>2480420</v>
      </c>
      <c r="G25" s="12">
        <v>132557</v>
      </c>
      <c r="H25" s="14">
        <v>5.3</v>
      </c>
      <c r="I25" s="14"/>
      <c r="J25" s="12">
        <v>142185</v>
      </c>
      <c r="K25" s="12">
        <v>145292</v>
      </c>
      <c r="L25" s="12">
        <v>-3107</v>
      </c>
      <c r="M25" s="14">
        <v>-2.1</v>
      </c>
    </row>
    <row r="26" spans="3:14" x14ac:dyDescent="0.25">
      <c r="D26" t="s">
        <v>20</v>
      </c>
      <c r="E26" s="12">
        <v>0</v>
      </c>
      <c r="F26" s="12">
        <v>89713</v>
      </c>
      <c r="G26" s="12">
        <v>-89713</v>
      </c>
      <c r="H26" s="14">
        <v>-100</v>
      </c>
      <c r="I26" s="14"/>
      <c r="J26" s="12">
        <v>0</v>
      </c>
      <c r="K26" s="12">
        <v>5255</v>
      </c>
      <c r="L26" s="12">
        <v>-5255</v>
      </c>
      <c r="M26" s="14">
        <v>-100</v>
      </c>
    </row>
    <row r="27" spans="3:14" x14ac:dyDescent="0.25">
      <c r="D27" t="s">
        <v>28</v>
      </c>
      <c r="E27" s="12">
        <v>64202</v>
      </c>
      <c r="F27" s="12">
        <v>73388</v>
      </c>
      <c r="G27" s="12">
        <v>-9186</v>
      </c>
      <c r="H27" s="14">
        <v>-12.5</v>
      </c>
      <c r="I27" s="14"/>
      <c r="J27" s="12">
        <v>3494</v>
      </c>
      <c r="K27" s="12">
        <v>4299</v>
      </c>
      <c r="L27" s="12">
        <v>-805</v>
      </c>
      <c r="M27" s="14">
        <v>-18.7</v>
      </c>
    </row>
    <row r="28" spans="3:14" x14ac:dyDescent="0.25">
      <c r="D28" t="s">
        <v>29</v>
      </c>
      <c r="E28" s="12">
        <v>259954</v>
      </c>
      <c r="F28" s="12">
        <v>197740</v>
      </c>
      <c r="G28" s="12">
        <v>62214</v>
      </c>
      <c r="H28" s="14">
        <v>31.5</v>
      </c>
      <c r="I28" s="14"/>
      <c r="J28" s="12">
        <v>14145</v>
      </c>
      <c r="K28" s="12">
        <v>11583</v>
      </c>
      <c r="L28" s="12">
        <v>2562</v>
      </c>
      <c r="M28" s="14">
        <v>22.1</v>
      </c>
    </row>
    <row r="29" spans="3:14" ht="15.75" thickBot="1" x14ac:dyDescent="0.3">
      <c r="D29" t="s">
        <v>15</v>
      </c>
      <c r="E29" s="12">
        <v>46110</v>
      </c>
      <c r="F29" s="12">
        <v>6500</v>
      </c>
      <c r="G29" s="12">
        <v>39610</v>
      </c>
      <c r="H29" s="14">
        <v>609.4</v>
      </c>
      <c r="I29" s="14"/>
      <c r="J29" s="12">
        <v>2509</v>
      </c>
      <c r="K29" s="12">
        <v>381</v>
      </c>
      <c r="L29" s="12">
        <v>2128</v>
      </c>
      <c r="M29" s="14">
        <v>558.5</v>
      </c>
    </row>
    <row r="30" spans="3:14" ht="15.75" thickBot="1" x14ac:dyDescent="0.3">
      <c r="D30" s="15" t="s">
        <v>30</v>
      </c>
      <c r="E30" s="16">
        <v>62021886</v>
      </c>
      <c r="F30" s="16">
        <v>58174964</v>
      </c>
      <c r="G30" s="16">
        <v>3846922</v>
      </c>
      <c r="H30" s="17">
        <v>6.6</v>
      </c>
      <c r="I30" s="17"/>
      <c r="J30" s="16">
        <v>3374918</v>
      </c>
      <c r="K30" s="16">
        <v>3407626</v>
      </c>
      <c r="L30" s="16">
        <v>-32708</v>
      </c>
      <c r="M30" s="17">
        <v>-1</v>
      </c>
      <c r="N30" s="12"/>
    </row>
    <row r="31" spans="3:14" x14ac:dyDescent="0.25">
      <c r="E31" s="12"/>
      <c r="F31" s="12"/>
      <c r="G31" s="12"/>
      <c r="H31" s="14"/>
      <c r="I31" s="14"/>
      <c r="J31" s="12"/>
      <c r="K31" s="12"/>
      <c r="L31" s="12"/>
      <c r="M31" s="14"/>
    </row>
    <row r="32" spans="3:14" ht="15.75" thickBot="1" x14ac:dyDescent="0.3">
      <c r="C32" s="18" t="s">
        <v>31</v>
      </c>
      <c r="D32" s="19"/>
      <c r="E32" s="20">
        <v>105671099</v>
      </c>
      <c r="F32" s="20">
        <v>98196910</v>
      </c>
      <c r="G32" s="20">
        <v>7474189</v>
      </c>
      <c r="H32" s="21">
        <v>7.6</v>
      </c>
      <c r="I32" s="21"/>
      <c r="J32" s="20">
        <v>5750087</v>
      </c>
      <c r="K32" s="20">
        <v>5751930</v>
      </c>
      <c r="L32" s="20">
        <v>-1843</v>
      </c>
      <c r="M32" s="21">
        <v>0</v>
      </c>
      <c r="N32" s="12"/>
    </row>
    <row r="33" spans="3:14" x14ac:dyDescent="0.25">
      <c r="C33" s="4"/>
      <c r="E33" s="22"/>
      <c r="F33" s="22"/>
      <c r="G33" s="22"/>
      <c r="H33" s="23"/>
      <c r="I33" s="23"/>
      <c r="J33" s="22"/>
      <c r="K33" s="22"/>
      <c r="L33" s="22"/>
      <c r="M33" s="23"/>
    </row>
    <row r="34" spans="3:14" x14ac:dyDescent="0.25">
      <c r="C34" s="11" t="s">
        <v>32</v>
      </c>
      <c r="E34" s="12"/>
      <c r="F34" s="12"/>
      <c r="G34" s="12"/>
      <c r="H34" s="12"/>
      <c r="I34" s="12"/>
      <c r="J34" s="12"/>
      <c r="K34" s="12"/>
      <c r="L34" s="12"/>
      <c r="M34" s="12"/>
    </row>
    <row r="35" spans="3:14" x14ac:dyDescent="0.25">
      <c r="C35" s="24"/>
      <c r="D35" s="24" t="s">
        <v>33</v>
      </c>
      <c r="E35" s="12"/>
      <c r="F35" s="12"/>
      <c r="G35" s="12"/>
      <c r="H35" s="12"/>
      <c r="I35" s="12"/>
      <c r="J35" s="12"/>
      <c r="K35" s="12"/>
      <c r="L35" s="12"/>
      <c r="M35" s="12"/>
      <c r="N35" s="25"/>
    </row>
    <row r="36" spans="3:14" x14ac:dyDescent="0.25">
      <c r="D36" t="s">
        <v>34</v>
      </c>
      <c r="E36" s="12">
        <v>31712</v>
      </c>
      <c r="F36" s="12">
        <v>11176860</v>
      </c>
      <c r="G36" s="12">
        <v>-11145148</v>
      </c>
      <c r="H36" s="14">
        <v>-99.7</v>
      </c>
      <c r="I36" s="14"/>
      <c r="J36" s="12">
        <v>1726</v>
      </c>
      <c r="K36" s="12">
        <v>654690</v>
      </c>
      <c r="L36" s="12">
        <v>-652964</v>
      </c>
      <c r="M36" s="14">
        <v>-99.7</v>
      </c>
    </row>
    <row r="37" spans="3:14" x14ac:dyDescent="0.25">
      <c r="D37" t="s">
        <v>35</v>
      </c>
      <c r="E37" s="12">
        <v>637662</v>
      </c>
      <c r="F37" s="12">
        <v>403299</v>
      </c>
      <c r="G37" s="12">
        <v>234363</v>
      </c>
      <c r="H37" s="14">
        <v>58.1</v>
      </c>
      <c r="I37" s="14"/>
      <c r="J37" s="12">
        <v>34698</v>
      </c>
      <c r="K37" s="12">
        <v>23623</v>
      </c>
      <c r="L37" s="12">
        <v>11075</v>
      </c>
      <c r="M37" s="14">
        <v>46.9</v>
      </c>
    </row>
    <row r="38" spans="3:14" x14ac:dyDescent="0.25">
      <c r="D38" t="s">
        <v>36</v>
      </c>
      <c r="E38" s="12">
        <v>540743</v>
      </c>
      <c r="F38" s="12">
        <v>477153</v>
      </c>
      <c r="G38" s="12">
        <v>63590</v>
      </c>
      <c r="H38" s="14">
        <v>13.3</v>
      </c>
      <c r="I38" s="14"/>
      <c r="J38" s="12">
        <v>29425</v>
      </c>
      <c r="K38" s="12">
        <v>27949</v>
      </c>
      <c r="L38" s="12">
        <v>1476</v>
      </c>
      <c r="M38" s="14">
        <v>5.3</v>
      </c>
    </row>
    <row r="39" spans="3:14" x14ac:dyDescent="0.25">
      <c r="D39" t="s">
        <v>37</v>
      </c>
      <c r="E39" s="12">
        <v>28639594</v>
      </c>
      <c r="F39" s="12">
        <v>25306046</v>
      </c>
      <c r="G39" s="12">
        <v>3333548</v>
      </c>
      <c r="H39" s="14">
        <v>13.2</v>
      </c>
      <c r="I39" s="14"/>
      <c r="J39" s="12">
        <v>1558422</v>
      </c>
      <c r="K39" s="12">
        <v>1482313</v>
      </c>
      <c r="L39" s="12">
        <v>76109</v>
      </c>
      <c r="M39" s="14">
        <v>5.0999999999999996</v>
      </c>
    </row>
    <row r="40" spans="3:14" x14ac:dyDescent="0.25">
      <c r="D40" t="s">
        <v>38</v>
      </c>
      <c r="E40" s="12">
        <v>703975</v>
      </c>
      <c r="F40" s="12">
        <v>1922550</v>
      </c>
      <c r="G40" s="12">
        <v>-1218575</v>
      </c>
      <c r="H40" s="14">
        <v>-63.4</v>
      </c>
      <c r="I40" s="14"/>
      <c r="J40" s="12">
        <v>38307</v>
      </c>
      <c r="K40" s="12">
        <v>112614</v>
      </c>
      <c r="L40" s="12">
        <v>-74307</v>
      </c>
      <c r="M40" s="14">
        <v>-66</v>
      </c>
    </row>
    <row r="41" spans="3:14" x14ac:dyDescent="0.25">
      <c r="D41" t="s">
        <v>39</v>
      </c>
      <c r="E41" s="12">
        <v>150567</v>
      </c>
      <c r="F41" s="12">
        <v>257065</v>
      </c>
      <c r="G41" s="12">
        <v>-106498</v>
      </c>
      <c r="H41" s="14">
        <v>-41.4</v>
      </c>
      <c r="I41" s="14"/>
      <c r="J41" s="12">
        <v>8193</v>
      </c>
      <c r="K41" s="12">
        <v>15058</v>
      </c>
      <c r="L41" s="12">
        <v>-6865</v>
      </c>
      <c r="M41" s="14">
        <v>-45.6</v>
      </c>
    </row>
    <row r="42" spans="3:14" x14ac:dyDescent="0.25">
      <c r="D42" t="s">
        <v>20</v>
      </c>
      <c r="E42" s="12">
        <v>0</v>
      </c>
      <c r="F42" s="12">
        <v>2192209</v>
      </c>
      <c r="G42" s="12">
        <v>-2192209</v>
      </c>
      <c r="H42" s="14">
        <v>-100</v>
      </c>
      <c r="I42" s="14"/>
      <c r="J42" s="12">
        <v>0</v>
      </c>
      <c r="K42" s="12">
        <v>128410</v>
      </c>
      <c r="L42" s="12">
        <v>-128410</v>
      </c>
      <c r="M42" s="14">
        <v>-100</v>
      </c>
    </row>
    <row r="43" spans="3:14" ht="15.75" thickBot="1" x14ac:dyDescent="0.3">
      <c r="D43" t="s">
        <v>40</v>
      </c>
      <c r="E43" s="12">
        <v>120279</v>
      </c>
      <c r="F43" s="12">
        <v>2658697</v>
      </c>
      <c r="G43" s="12">
        <v>-2538418</v>
      </c>
      <c r="H43" s="14">
        <v>-95.5</v>
      </c>
      <c r="I43" s="14"/>
      <c r="J43" s="12">
        <v>6543</v>
      </c>
      <c r="K43" s="12">
        <v>155738</v>
      </c>
      <c r="L43" s="12">
        <v>-149195</v>
      </c>
      <c r="M43" s="14">
        <v>-95.8</v>
      </c>
    </row>
    <row r="44" spans="3:14" ht="15.75" thickBot="1" x14ac:dyDescent="0.3">
      <c r="D44" s="15" t="s">
        <v>41</v>
      </c>
      <c r="E44" s="16">
        <v>30824532</v>
      </c>
      <c r="F44" s="16">
        <v>44393879</v>
      </c>
      <c r="G44" s="16">
        <v>-13569347</v>
      </c>
      <c r="H44" s="17">
        <v>-30.6</v>
      </c>
      <c r="I44" s="17"/>
      <c r="J44" s="16">
        <v>1677314</v>
      </c>
      <c r="K44" s="16">
        <v>2600395</v>
      </c>
      <c r="L44" s="16">
        <v>-923081</v>
      </c>
      <c r="M44" s="17">
        <v>-35.5</v>
      </c>
      <c r="N44" s="12"/>
    </row>
    <row r="45" spans="3:14" x14ac:dyDescent="0.25">
      <c r="E45" s="12"/>
      <c r="F45" s="12"/>
      <c r="G45" s="12"/>
      <c r="H45" s="12"/>
      <c r="I45" s="12"/>
      <c r="J45" s="12"/>
      <c r="K45" s="12"/>
      <c r="L45" s="12"/>
      <c r="M45" s="12"/>
    </row>
    <row r="46" spans="3:14" x14ac:dyDescent="0.25">
      <c r="C46" s="24"/>
      <c r="D46" s="24" t="s">
        <v>42</v>
      </c>
      <c r="E46" s="12"/>
      <c r="F46" s="12"/>
      <c r="G46" s="12"/>
      <c r="H46" s="12"/>
      <c r="I46" s="12"/>
      <c r="J46" s="12"/>
      <c r="K46" s="12"/>
      <c r="L46" s="12"/>
      <c r="M46" s="12"/>
    </row>
    <row r="47" spans="3:14" x14ac:dyDescent="0.25">
      <c r="D47" t="s">
        <v>43</v>
      </c>
      <c r="E47" s="12">
        <v>46003133</v>
      </c>
      <c r="F47" s="12">
        <v>30231814</v>
      </c>
      <c r="G47" s="12">
        <v>15771319</v>
      </c>
      <c r="H47" s="14">
        <v>52.2</v>
      </c>
      <c r="I47" s="14"/>
      <c r="J47" s="12">
        <v>2503259</v>
      </c>
      <c r="K47" s="12">
        <v>1770842</v>
      </c>
      <c r="L47" s="12">
        <v>732417</v>
      </c>
      <c r="M47" s="14">
        <v>41.4</v>
      </c>
    </row>
    <row r="48" spans="3:14" x14ac:dyDescent="0.25">
      <c r="D48" t="s">
        <v>44</v>
      </c>
      <c r="E48" s="12">
        <v>104437</v>
      </c>
      <c r="F48" s="12">
        <v>41868</v>
      </c>
      <c r="G48" s="12">
        <v>62569</v>
      </c>
      <c r="H48" s="14">
        <v>149.4</v>
      </c>
      <c r="I48" s="14"/>
      <c r="J48" s="12">
        <v>5683</v>
      </c>
      <c r="K48" s="12">
        <v>2452</v>
      </c>
      <c r="L48" s="12">
        <v>3231</v>
      </c>
      <c r="M48" s="14">
        <v>131.80000000000001</v>
      </c>
    </row>
    <row r="49" spans="3:14" x14ac:dyDescent="0.25">
      <c r="D49" t="s">
        <v>36</v>
      </c>
      <c r="E49" s="12">
        <v>2883544</v>
      </c>
      <c r="F49" s="12">
        <v>2209092</v>
      </c>
      <c r="G49" s="12">
        <v>674452</v>
      </c>
      <c r="H49" s="14">
        <v>30.5</v>
      </c>
      <c r="I49" s="14"/>
      <c r="J49" s="12">
        <v>156908</v>
      </c>
      <c r="K49" s="12">
        <v>129399</v>
      </c>
      <c r="L49" s="12">
        <v>27509</v>
      </c>
      <c r="M49" s="14">
        <v>21.3</v>
      </c>
    </row>
    <row r="50" spans="3:14" x14ac:dyDescent="0.25">
      <c r="D50" t="s">
        <v>27</v>
      </c>
      <c r="E50" s="12">
        <v>3411911</v>
      </c>
      <c r="F50" s="12">
        <v>3236194</v>
      </c>
      <c r="G50" s="12">
        <v>175717</v>
      </c>
      <c r="H50" s="14">
        <v>5.4</v>
      </c>
      <c r="I50" s="14"/>
      <c r="J50" s="12">
        <v>185659</v>
      </c>
      <c r="K50" s="12">
        <v>189561</v>
      </c>
      <c r="L50" s="12">
        <v>-3902</v>
      </c>
      <c r="M50" s="14">
        <v>-2.1</v>
      </c>
    </row>
    <row r="51" spans="3:14" x14ac:dyDescent="0.25">
      <c r="D51" t="s">
        <v>45</v>
      </c>
      <c r="E51" s="12">
        <v>1894180</v>
      </c>
      <c r="F51" s="12">
        <v>1560832</v>
      </c>
      <c r="G51" s="12">
        <v>333348</v>
      </c>
      <c r="H51" s="14">
        <v>21.4</v>
      </c>
      <c r="I51" s="14"/>
      <c r="J51" s="12">
        <v>103072</v>
      </c>
      <c r="K51" s="12">
        <v>91426</v>
      </c>
      <c r="L51" s="12">
        <v>11646</v>
      </c>
      <c r="M51" s="14">
        <v>12.7</v>
      </c>
    </row>
    <row r="52" spans="3:14" x14ac:dyDescent="0.25">
      <c r="D52" t="s">
        <v>46</v>
      </c>
      <c r="E52" s="12">
        <v>8349</v>
      </c>
      <c r="F52" s="12">
        <v>65904</v>
      </c>
      <c r="G52" s="12">
        <v>-57555</v>
      </c>
      <c r="H52" s="14">
        <v>-87.3</v>
      </c>
      <c r="I52" s="14"/>
      <c r="J52" s="12">
        <v>454</v>
      </c>
      <c r="K52" s="12">
        <v>3860</v>
      </c>
      <c r="L52" s="12">
        <v>-3406</v>
      </c>
      <c r="M52" s="14">
        <v>-88.2</v>
      </c>
    </row>
    <row r="53" spans="3:14" hidden="1" x14ac:dyDescent="0.25">
      <c r="D53" t="s">
        <v>47</v>
      </c>
      <c r="E53" s="12">
        <v>0</v>
      </c>
      <c r="F53" s="12">
        <v>0</v>
      </c>
      <c r="G53" s="12">
        <v>0</v>
      </c>
      <c r="H53" s="14">
        <v>0</v>
      </c>
      <c r="I53" s="14"/>
      <c r="J53" s="12">
        <v>0</v>
      </c>
      <c r="K53" s="12">
        <v>0</v>
      </c>
      <c r="L53" s="12">
        <v>0</v>
      </c>
      <c r="M53" s="14">
        <v>0</v>
      </c>
    </row>
    <row r="54" spans="3:14" x14ac:dyDescent="0.25">
      <c r="D54" t="s">
        <v>20</v>
      </c>
      <c r="E54" s="12">
        <v>282705</v>
      </c>
      <c r="F54" s="12">
        <v>397813</v>
      </c>
      <c r="G54" s="12">
        <v>-115108</v>
      </c>
      <c r="H54" s="14">
        <v>-28.9</v>
      </c>
      <c r="I54" s="14"/>
      <c r="J54" s="12">
        <v>15383</v>
      </c>
      <c r="K54" s="12">
        <v>23302</v>
      </c>
      <c r="L54" s="12">
        <v>-7919</v>
      </c>
      <c r="M54" s="14">
        <v>-34</v>
      </c>
    </row>
    <row r="55" spans="3:14" ht="15.75" thickBot="1" x14ac:dyDescent="0.3">
      <c r="D55" t="s">
        <v>48</v>
      </c>
      <c r="E55" s="12">
        <v>54647</v>
      </c>
      <c r="F55" s="12">
        <v>49663</v>
      </c>
      <c r="G55" s="12">
        <v>4984</v>
      </c>
      <c r="H55" s="14">
        <v>10</v>
      </c>
      <c r="I55" s="14"/>
      <c r="J55" s="12">
        <v>2974</v>
      </c>
      <c r="K55" s="12">
        <v>2909</v>
      </c>
      <c r="L55" s="12">
        <v>65</v>
      </c>
      <c r="M55" s="14">
        <v>2.2000000000000002</v>
      </c>
    </row>
    <row r="56" spans="3:14" ht="15.75" thickBot="1" x14ac:dyDescent="0.3">
      <c r="D56" s="15" t="s">
        <v>49</v>
      </c>
      <c r="E56" s="16">
        <v>54642906</v>
      </c>
      <c r="F56" s="16">
        <v>37793180</v>
      </c>
      <c r="G56" s="16">
        <v>16849726</v>
      </c>
      <c r="H56" s="17">
        <v>44.6</v>
      </c>
      <c r="I56" s="17"/>
      <c r="J56" s="16">
        <v>2973392</v>
      </c>
      <c r="K56" s="16">
        <v>2213751</v>
      </c>
      <c r="L56" s="16">
        <v>759641</v>
      </c>
      <c r="M56" s="17">
        <v>34.299999999999997</v>
      </c>
      <c r="N56" s="12"/>
    </row>
    <row r="57" spans="3:14" x14ac:dyDescent="0.25">
      <c r="E57" s="12"/>
      <c r="F57" s="12"/>
      <c r="G57" s="12"/>
      <c r="H57" s="12"/>
      <c r="I57" s="12"/>
      <c r="J57" s="12"/>
      <c r="K57" s="12"/>
      <c r="L57" s="12"/>
      <c r="M57" s="12"/>
    </row>
    <row r="58" spans="3:14" ht="15.75" thickBot="1" x14ac:dyDescent="0.3">
      <c r="C58" s="18" t="s">
        <v>50</v>
      </c>
      <c r="D58" s="19"/>
      <c r="E58" s="20">
        <v>85467438</v>
      </c>
      <c r="F58" s="20">
        <v>82187059</v>
      </c>
      <c r="G58" s="20">
        <v>3280379</v>
      </c>
      <c r="H58" s="21">
        <v>4</v>
      </c>
      <c r="I58" s="21"/>
      <c r="J58" s="20">
        <v>4650706</v>
      </c>
      <c r="K58" s="20">
        <v>4814146</v>
      </c>
      <c r="L58" s="20">
        <v>-163440</v>
      </c>
      <c r="M58" s="21">
        <v>-3.4</v>
      </c>
      <c r="N58" s="12"/>
    </row>
    <row r="59" spans="3:14" x14ac:dyDescent="0.25">
      <c r="C59" s="4"/>
      <c r="D59" s="4"/>
      <c r="E59" s="22"/>
      <c r="F59" s="22"/>
      <c r="G59" s="22"/>
      <c r="H59" s="23"/>
      <c r="I59" s="23"/>
      <c r="J59" s="22"/>
      <c r="K59" s="22"/>
      <c r="L59" s="22"/>
      <c r="M59" s="23"/>
    </row>
    <row r="60" spans="3:14" x14ac:dyDescent="0.25">
      <c r="C60" s="13"/>
      <c r="D60" s="13" t="s">
        <v>51</v>
      </c>
      <c r="E60" s="12"/>
      <c r="F60" s="12"/>
      <c r="G60" s="12"/>
      <c r="H60" s="12"/>
      <c r="I60" s="12"/>
      <c r="J60" s="12"/>
      <c r="K60" s="12"/>
      <c r="L60" s="12"/>
      <c r="M60" s="12"/>
    </row>
    <row r="61" spans="3:14" x14ac:dyDescent="0.25">
      <c r="D61" t="s">
        <v>53</v>
      </c>
      <c r="E61" s="12">
        <v>20129656</v>
      </c>
      <c r="F61" s="12">
        <v>15952092</v>
      </c>
      <c r="G61" s="12">
        <v>4177564</v>
      </c>
      <c r="H61" s="14">
        <v>26.2</v>
      </c>
      <c r="I61" s="14"/>
      <c r="J61" s="12">
        <v>1095354</v>
      </c>
      <c r="K61" s="12">
        <v>934401</v>
      </c>
      <c r="L61" s="12">
        <v>160953</v>
      </c>
      <c r="M61" s="14">
        <v>17.2</v>
      </c>
    </row>
    <row r="62" spans="3:14" x14ac:dyDescent="0.25">
      <c r="D62" t="s">
        <v>54</v>
      </c>
      <c r="E62" s="12">
        <v>74005</v>
      </c>
      <c r="F62" s="12">
        <v>57759</v>
      </c>
      <c r="G62" s="12">
        <v>16246</v>
      </c>
      <c r="H62" s="14">
        <v>28.1</v>
      </c>
      <c r="I62" s="14"/>
      <c r="J62" s="12">
        <v>4027</v>
      </c>
      <c r="K62" s="12">
        <v>3383</v>
      </c>
      <c r="L62" s="12">
        <v>644</v>
      </c>
      <c r="M62" s="14">
        <v>19</v>
      </c>
    </row>
    <row r="63" spans="3:14" ht="15.75" customHeight="1" thickBot="1" x14ac:dyDescent="0.3">
      <c r="C63" s="18" t="s">
        <v>52</v>
      </c>
      <c r="D63" s="18"/>
      <c r="E63" s="20">
        <v>20203661</v>
      </c>
      <c r="F63" s="20">
        <v>16009851</v>
      </c>
      <c r="G63" s="20">
        <v>4193810</v>
      </c>
      <c r="H63" s="21">
        <v>26.2</v>
      </c>
      <c r="I63" s="21"/>
      <c r="J63" s="20">
        <v>1099381</v>
      </c>
      <c r="K63" s="20">
        <v>937784</v>
      </c>
      <c r="L63" s="20">
        <v>161597</v>
      </c>
      <c r="M63" s="21">
        <v>17.2</v>
      </c>
      <c r="N63" s="12"/>
    </row>
    <row r="64" spans="3:14" ht="15.75" thickBot="1" x14ac:dyDescent="0.3">
      <c r="C64" s="15" t="s">
        <v>55</v>
      </c>
      <c r="D64" s="15"/>
      <c r="E64" s="16">
        <v>105671099</v>
      </c>
      <c r="F64" s="16">
        <v>98196910</v>
      </c>
      <c r="G64" s="16">
        <v>7474189</v>
      </c>
      <c r="H64" s="17">
        <v>7.6</v>
      </c>
      <c r="I64" s="17"/>
      <c r="J64" s="16">
        <v>5750087</v>
      </c>
      <c r="K64" s="16">
        <v>5751930</v>
      </c>
      <c r="L64" s="16">
        <v>-1843</v>
      </c>
      <c r="M64" s="17">
        <v>0</v>
      </c>
      <c r="N64" s="12"/>
    </row>
    <row r="65" spans="3:13" x14ac:dyDescent="0.25">
      <c r="E65" s="28"/>
      <c r="F65" s="28"/>
      <c r="G65" s="12"/>
      <c r="H65" s="12"/>
      <c r="I65" s="12"/>
      <c r="J65" s="28"/>
      <c r="K65" s="28"/>
      <c r="L65" s="12"/>
      <c r="M65" s="12"/>
    </row>
    <row r="66" spans="3:13" x14ac:dyDescent="0.25">
      <c r="E66" s="28"/>
      <c r="F66" s="28"/>
      <c r="G66" s="12"/>
      <c r="H66" s="12"/>
      <c r="I66" s="12"/>
      <c r="J66" s="28"/>
      <c r="K66" s="28"/>
      <c r="L66" s="12"/>
      <c r="M66" s="12"/>
    </row>
    <row r="67" spans="3:13" x14ac:dyDescent="0.25">
      <c r="C67" s="29"/>
      <c r="D67" s="30"/>
      <c r="E67" s="28"/>
      <c r="F67" s="28"/>
      <c r="G67" s="12"/>
      <c r="H67" s="12"/>
      <c r="I67" s="12"/>
      <c r="J67" s="28"/>
      <c r="K67" s="28"/>
      <c r="L67" s="12"/>
      <c r="M67" s="12"/>
    </row>
    <row r="68" spans="3:13" ht="32.25" customHeight="1" x14ac:dyDescent="0.25">
      <c r="C68" s="31" t="s">
        <v>56</v>
      </c>
      <c r="D68" s="31"/>
      <c r="E68" s="31"/>
      <c r="F68" s="31"/>
      <c r="G68" s="31"/>
      <c r="H68" s="31"/>
      <c r="I68" s="31"/>
      <c r="J68" s="31"/>
      <c r="K68" s="31"/>
      <c r="L68" s="12"/>
      <c r="M68" s="12"/>
    </row>
    <row r="69" spans="3:13" ht="4.5" customHeight="1" x14ac:dyDescent="0.25"/>
    <row r="70" spans="3:13" ht="3" customHeight="1" x14ac:dyDescent="0.25">
      <c r="D70" s="30"/>
    </row>
    <row r="71" spans="3:13" ht="36.75" customHeight="1" x14ac:dyDescent="0.25">
      <c r="C71" s="32" t="s">
        <v>57</v>
      </c>
      <c r="D71" s="32"/>
      <c r="E71" s="32"/>
      <c r="F71" s="32"/>
      <c r="G71" s="32"/>
      <c r="H71" s="32"/>
      <c r="I71" s="32"/>
      <c r="J71" s="32"/>
      <c r="K71" s="32"/>
    </row>
    <row r="74" spans="3:13" x14ac:dyDescent="0.25">
      <c r="E74" s="28"/>
      <c r="F74" s="28"/>
      <c r="G74" s="12"/>
      <c r="H74" s="12"/>
      <c r="I74" s="12"/>
      <c r="J74" s="33"/>
      <c r="K74" s="33"/>
    </row>
  </sheetData>
  <mergeCells count="6">
    <mergeCell ref="C68:K68"/>
    <mergeCell ref="C71:K71"/>
    <mergeCell ref="E7:F7"/>
    <mergeCell ref="G7:H7"/>
    <mergeCell ref="J7:K7"/>
    <mergeCell ref="L7:M7"/>
  </mergeCells>
  <pageMargins left="0.70866141732283472" right="0.70866141732283472" top="0.39370078740157483" bottom="0.19685039370078741" header="0.31496062992125984" footer="0.31496062992125984"/>
  <pageSetup scale="69"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X45"/>
  <sheetViews>
    <sheetView showGridLines="0" zoomScale="80" zoomScaleNormal="80" workbookViewId="0">
      <selection activeCell="A38" sqref="A38:XFD44"/>
    </sheetView>
  </sheetViews>
  <sheetFormatPr defaultRowHeight="15" x14ac:dyDescent="0.25"/>
  <cols>
    <col min="1" max="1" width="5.7109375" customWidth="1"/>
    <col min="2" max="2" width="2.7109375" customWidth="1"/>
    <col min="3" max="3" width="42.28515625" customWidth="1"/>
    <col min="4" max="4" width="12.28515625" customWidth="1"/>
    <col min="5" max="5" width="12.28515625" bestFit="1" customWidth="1"/>
    <col min="6" max="6" width="11.28515625" hidden="1" customWidth="1"/>
    <col min="7" max="7" width="9.140625" hidden="1" customWidth="1"/>
    <col min="8" max="9" width="13.42578125" hidden="1" customWidth="1"/>
    <col min="10" max="10" width="12.28515625" hidden="1" customWidth="1"/>
    <col min="11" max="11" width="9.140625" hidden="1" customWidth="1"/>
    <col min="12" max="12" width="2.42578125" customWidth="1"/>
    <col min="13" max="14" width="11.28515625" bestFit="1" customWidth="1"/>
    <col min="15" max="15" width="9.5703125" hidden="1" customWidth="1"/>
    <col min="16" max="16" width="9.140625" hidden="1" customWidth="1"/>
    <col min="17" max="18" width="11.28515625" hidden="1" customWidth="1"/>
    <col min="19" max="19" width="9.5703125" hidden="1" customWidth="1"/>
    <col min="20" max="20" width="9.140625" hidden="1" customWidth="1"/>
    <col min="41" max="45" width="11.28515625" bestFit="1" customWidth="1"/>
  </cols>
  <sheetData>
    <row r="4" spans="2:50" ht="24" x14ac:dyDescent="0.4">
      <c r="B4" s="1" t="s">
        <v>0</v>
      </c>
    </row>
    <row r="5" spans="2:50" ht="21.75" thickBot="1" x14ac:dyDescent="0.4">
      <c r="B5" s="2" t="s">
        <v>58</v>
      </c>
      <c r="C5" s="3"/>
      <c r="D5" s="3"/>
      <c r="E5" s="3"/>
      <c r="F5" s="3"/>
      <c r="G5" s="3"/>
      <c r="H5" s="3"/>
      <c r="I5" s="3"/>
      <c r="J5" s="3"/>
      <c r="K5" s="3"/>
      <c r="L5" s="3"/>
      <c r="M5" s="3"/>
      <c r="N5" s="3"/>
      <c r="O5" s="3"/>
      <c r="P5" s="3"/>
      <c r="Q5" s="3"/>
      <c r="R5" s="3"/>
      <c r="S5" s="3"/>
      <c r="T5" s="3"/>
    </row>
    <row r="6" spans="2:50" ht="15" customHeight="1" thickTop="1" x14ac:dyDescent="0.25">
      <c r="B6" s="4" t="s">
        <v>59</v>
      </c>
    </row>
    <row r="7" spans="2:50" x14ac:dyDescent="0.25">
      <c r="D7" s="5" t="s">
        <v>3</v>
      </c>
      <c r="E7" s="5"/>
      <c r="F7" s="6" t="s">
        <v>4</v>
      </c>
      <c r="G7" s="6"/>
      <c r="H7" s="5" t="s">
        <v>3</v>
      </c>
      <c r="I7" s="5"/>
      <c r="J7" s="6" t="s">
        <v>4</v>
      </c>
      <c r="K7" s="6"/>
      <c r="L7" s="7"/>
      <c r="M7" s="5" t="s">
        <v>5</v>
      </c>
      <c r="N7" s="5"/>
      <c r="O7" s="6" t="s">
        <v>4</v>
      </c>
      <c r="P7" s="6"/>
      <c r="Q7" s="5" t="s">
        <v>5</v>
      </c>
      <c r="R7" s="5"/>
      <c r="S7" s="6" t="s">
        <v>4</v>
      </c>
      <c r="T7" s="6"/>
      <c r="AO7">
        <v>1</v>
      </c>
      <c r="AP7">
        <v>2</v>
      </c>
      <c r="AQ7">
        <v>3</v>
      </c>
      <c r="AR7">
        <v>4</v>
      </c>
    </row>
    <row r="8" spans="2:50" ht="18.75" thickBot="1" x14ac:dyDescent="0.4">
      <c r="B8" s="8"/>
      <c r="C8" s="8"/>
      <c r="D8" s="9" t="s">
        <v>60</v>
      </c>
      <c r="E8" s="9" t="s">
        <v>61</v>
      </c>
      <c r="F8" s="10" t="s">
        <v>8</v>
      </c>
      <c r="G8" s="10" t="s">
        <v>9</v>
      </c>
      <c r="H8" s="9" t="s">
        <v>62</v>
      </c>
      <c r="I8" s="9" t="s">
        <v>63</v>
      </c>
      <c r="J8" s="10" t="s">
        <v>8</v>
      </c>
      <c r="K8" s="10" t="s">
        <v>9</v>
      </c>
      <c r="L8" s="10"/>
      <c r="M8" s="9" t="str">
        <f>+D8</f>
        <v>II Trim 24</v>
      </c>
      <c r="N8" s="9" t="str">
        <f>+E8</f>
        <v>II Trim 23</v>
      </c>
      <c r="O8" s="10" t="s">
        <v>8</v>
      </c>
      <c r="P8" s="10" t="s">
        <v>9</v>
      </c>
      <c r="Q8" s="9" t="s">
        <v>64</v>
      </c>
      <c r="R8" s="9" t="s">
        <v>65</v>
      </c>
      <c r="S8" s="10" t="s">
        <v>8</v>
      </c>
      <c r="T8" s="10" t="s">
        <v>9</v>
      </c>
      <c r="AO8" s="9" t="s">
        <v>66</v>
      </c>
      <c r="AP8" s="9" t="s">
        <v>67</v>
      </c>
      <c r="AQ8" s="9" t="s">
        <v>60</v>
      </c>
      <c r="AR8" s="9" t="s">
        <v>68</v>
      </c>
      <c r="AS8" s="9">
        <f>VLOOKUP('[1]Apéndice A'!$D$8,'ER Trim ESP'!$AW$8:$AX$11,2,FALSE)</f>
        <v>2</v>
      </c>
      <c r="AW8" s="34" t="s">
        <v>69</v>
      </c>
      <c r="AX8">
        <v>1</v>
      </c>
    </row>
    <row r="9" spans="2:50" ht="15.75" thickTop="1" x14ac:dyDescent="0.25">
      <c r="B9" s="13"/>
      <c r="D9" s="12"/>
      <c r="E9" s="12"/>
      <c r="F9" s="12"/>
      <c r="G9" s="12"/>
      <c r="H9" s="12"/>
      <c r="I9" s="12"/>
      <c r="J9" s="12"/>
      <c r="K9" s="12"/>
      <c r="L9" s="12"/>
      <c r="M9" s="12"/>
      <c r="N9" s="12"/>
      <c r="O9" s="12"/>
      <c r="P9" s="12"/>
      <c r="Q9" s="12"/>
      <c r="R9" s="12"/>
      <c r="S9" s="12"/>
      <c r="T9" s="12"/>
      <c r="AO9" s="12"/>
      <c r="AP9" s="12"/>
      <c r="AQ9" s="12"/>
      <c r="AR9" s="12"/>
      <c r="AS9" s="12"/>
      <c r="AW9" s="34" t="s">
        <v>70</v>
      </c>
      <c r="AX9">
        <v>2</v>
      </c>
    </row>
    <row r="10" spans="2:50" x14ac:dyDescent="0.25">
      <c r="B10" t="s">
        <v>71</v>
      </c>
      <c r="D10" s="12">
        <v>38615414</v>
      </c>
      <c r="E10" s="12">
        <v>37959440</v>
      </c>
      <c r="F10" s="12">
        <v>655974</v>
      </c>
      <c r="G10" s="14">
        <v>1.7</v>
      </c>
      <c r="H10" s="12">
        <v>75502182</v>
      </c>
      <c r="I10" s="12">
        <v>75176857</v>
      </c>
      <c r="J10" s="12">
        <v>325325</v>
      </c>
      <c r="K10" s="14">
        <v>0.4</v>
      </c>
      <c r="L10" s="14"/>
      <c r="M10" s="12">
        <v>2245714</v>
      </c>
      <c r="N10" s="12">
        <v>2143365</v>
      </c>
      <c r="O10" s="12">
        <v>102349</v>
      </c>
      <c r="P10" s="14">
        <v>4.8</v>
      </c>
      <c r="Q10" s="12">
        <v>4416077</v>
      </c>
      <c r="R10" s="12">
        <v>4134417</v>
      </c>
      <c r="S10" s="12">
        <v>281660</v>
      </c>
      <c r="T10" s="14">
        <v>6.8</v>
      </c>
      <c r="AO10" s="12">
        <v>2161301</v>
      </c>
      <c r="AP10" s="12">
        <v>2170364</v>
      </c>
      <c r="AQ10" s="12"/>
      <c r="AR10" s="12"/>
      <c r="AS10" s="12">
        <f>IF($AS$8=1,AO10,0)+IF($AS$8=2,AP10,0)+IF($AS$8=3,AQ10,0)+IF($AS$8=4,AR10,0)</f>
        <v>2170364</v>
      </c>
      <c r="AW10" s="34" t="s">
        <v>72</v>
      </c>
      <c r="AX10">
        <v>3</v>
      </c>
    </row>
    <row r="11" spans="2:50" ht="15.75" thickBot="1" x14ac:dyDescent="0.3">
      <c r="B11" s="26" t="s">
        <v>73</v>
      </c>
      <c r="C11" s="26"/>
      <c r="D11" s="27">
        <v>-26002471</v>
      </c>
      <c r="E11" s="27">
        <v>-26567529</v>
      </c>
      <c r="F11" s="27">
        <v>565058</v>
      </c>
      <c r="G11" s="35">
        <v>-2.1</v>
      </c>
      <c r="H11" s="27">
        <v>-50895202</v>
      </c>
      <c r="I11" s="27">
        <v>-53419193</v>
      </c>
      <c r="J11" s="27">
        <v>2523991</v>
      </c>
      <c r="K11" s="35">
        <v>-4.7</v>
      </c>
      <c r="L11" s="35"/>
      <c r="M11" s="27">
        <v>-1511891</v>
      </c>
      <c r="N11" s="27">
        <v>-1500298</v>
      </c>
      <c r="O11" s="27">
        <v>-11593</v>
      </c>
      <c r="P11" s="35">
        <v>0.8</v>
      </c>
      <c r="Q11" s="27">
        <v>-2976528</v>
      </c>
      <c r="R11" s="27">
        <v>-2936678</v>
      </c>
      <c r="S11" s="27">
        <v>-39850</v>
      </c>
      <c r="T11" s="35">
        <v>1.4</v>
      </c>
      <c r="AO11" s="27">
        <v>-1517854</v>
      </c>
      <c r="AP11" s="27">
        <v>-1464637</v>
      </c>
      <c r="AQ11" s="27"/>
      <c r="AR11" s="27"/>
      <c r="AS11" s="27">
        <f t="shared" ref="AS11:AS12" si="0">IF($AS$8=1,AO11,0)+IF($AS$8=2,AP11,0)+IF($AS$8=3,AQ11,0)+IF($AS$8=4,AR11,0)</f>
        <v>-1464637</v>
      </c>
      <c r="AW11" s="34" t="s">
        <v>74</v>
      </c>
      <c r="AX11">
        <v>4</v>
      </c>
    </row>
    <row r="12" spans="2:50" x14ac:dyDescent="0.25">
      <c r="B12" s="4" t="s">
        <v>75</v>
      </c>
      <c r="C12" s="4"/>
      <c r="D12" s="22">
        <v>12612943</v>
      </c>
      <c r="E12" s="22">
        <v>11391911</v>
      </c>
      <c r="F12" s="22">
        <v>1221032</v>
      </c>
      <c r="G12" s="23">
        <v>10.7</v>
      </c>
      <c r="H12" s="22">
        <v>24606980</v>
      </c>
      <c r="I12" s="22">
        <v>21757664</v>
      </c>
      <c r="J12" s="22">
        <v>2849316</v>
      </c>
      <c r="K12" s="23">
        <v>13.1</v>
      </c>
      <c r="L12" s="23"/>
      <c r="M12" s="22">
        <v>733823</v>
      </c>
      <c r="N12" s="22">
        <v>643067</v>
      </c>
      <c r="O12" s="22">
        <v>90756</v>
      </c>
      <c r="P12" s="23">
        <v>14.1</v>
      </c>
      <c r="Q12" s="22">
        <v>1439549</v>
      </c>
      <c r="R12" s="22">
        <v>1197739</v>
      </c>
      <c r="S12" s="22">
        <v>241810</v>
      </c>
      <c r="T12" s="23">
        <v>20.2</v>
      </c>
      <c r="AO12" s="22">
        <v>643447</v>
      </c>
      <c r="AP12" s="22">
        <v>705727</v>
      </c>
      <c r="AQ12" s="22"/>
      <c r="AR12" s="22"/>
      <c r="AS12" s="22">
        <f t="shared" si="0"/>
        <v>705727</v>
      </c>
    </row>
    <row r="13" spans="2:50" x14ac:dyDescent="0.25">
      <c r="B13" s="4"/>
      <c r="C13" s="4"/>
      <c r="D13" s="22"/>
      <c r="E13" s="22"/>
      <c r="F13" s="22"/>
      <c r="G13" s="23"/>
      <c r="H13" s="22"/>
      <c r="I13" s="22"/>
      <c r="J13" s="22"/>
      <c r="K13" s="23"/>
      <c r="L13" s="23"/>
      <c r="M13" s="22"/>
      <c r="N13" s="22"/>
      <c r="O13" s="22"/>
      <c r="P13" s="23"/>
      <c r="Q13" s="22"/>
      <c r="R13" s="22"/>
      <c r="S13" s="22"/>
      <c r="T13" s="23"/>
      <c r="AO13" s="22"/>
      <c r="AP13" s="22"/>
      <c r="AQ13" s="22"/>
      <c r="AR13" s="22"/>
      <c r="AS13" s="22"/>
    </row>
    <row r="14" spans="2:50" x14ac:dyDescent="0.25">
      <c r="B14" t="s">
        <v>76</v>
      </c>
      <c r="D14" s="12">
        <v>-6924392</v>
      </c>
      <c r="E14" s="12">
        <v>-6433887</v>
      </c>
      <c r="F14" s="12">
        <v>-490505</v>
      </c>
      <c r="G14" s="14">
        <v>7.6</v>
      </c>
      <c r="H14" s="12">
        <v>-13365141</v>
      </c>
      <c r="I14" s="12">
        <v>-12419092</v>
      </c>
      <c r="J14" s="12">
        <v>-946049</v>
      </c>
      <c r="K14" s="14">
        <v>7.6</v>
      </c>
      <c r="L14" s="14"/>
      <c r="M14" s="12">
        <v>-402706</v>
      </c>
      <c r="N14" s="12">
        <v>-363052</v>
      </c>
      <c r="O14" s="12">
        <v>-39654</v>
      </c>
      <c r="P14" s="14">
        <v>10.9</v>
      </c>
      <c r="Q14" s="12">
        <v>-781747</v>
      </c>
      <c r="R14" s="12">
        <v>-683374</v>
      </c>
      <c r="S14" s="12">
        <v>-98373</v>
      </c>
      <c r="T14" s="14">
        <v>14.4</v>
      </c>
      <c r="AO14" s="12">
        <v>-375434</v>
      </c>
      <c r="AP14" s="12">
        <v>-379041</v>
      </c>
      <c r="AQ14" s="12"/>
      <c r="AR14" s="12"/>
      <c r="AS14" s="12">
        <f t="shared" ref="AS14:AS17" si="1">IF($AS$8=1,AO14,0)+IF($AS$8=2,AP14,0)+IF($AS$8=3,AQ14,0)+IF($AS$8=4,AR14,0)</f>
        <v>-379041</v>
      </c>
    </row>
    <row r="15" spans="2:50" x14ac:dyDescent="0.25">
      <c r="B15" t="s">
        <v>77</v>
      </c>
      <c r="D15" s="12">
        <v>-2029486</v>
      </c>
      <c r="E15" s="12">
        <v>-1907419</v>
      </c>
      <c r="F15" s="12">
        <v>-122067</v>
      </c>
      <c r="G15" s="14">
        <v>6.4</v>
      </c>
      <c r="H15" s="12">
        <v>-4155232</v>
      </c>
      <c r="I15" s="12">
        <v>-3689885</v>
      </c>
      <c r="J15" s="12">
        <v>-465347</v>
      </c>
      <c r="K15" s="14">
        <v>12.6</v>
      </c>
      <c r="L15" s="14"/>
      <c r="M15" s="12">
        <v>-117905</v>
      </c>
      <c r="N15" s="12">
        <v>-107299</v>
      </c>
      <c r="O15" s="12">
        <v>-10606</v>
      </c>
      <c r="P15" s="14">
        <v>9.9</v>
      </c>
      <c r="Q15" s="12">
        <v>-242910</v>
      </c>
      <c r="R15" s="12">
        <v>-202667</v>
      </c>
      <c r="S15" s="12">
        <v>-40243</v>
      </c>
      <c r="T15" s="14">
        <v>19.899999999999999</v>
      </c>
      <c r="AO15" s="12">
        <v>-114606</v>
      </c>
      <c r="AP15" s="12">
        <v>-125005</v>
      </c>
      <c r="AQ15" s="12"/>
      <c r="AR15" s="12"/>
      <c r="AS15" s="12">
        <f t="shared" si="1"/>
        <v>-125005</v>
      </c>
    </row>
    <row r="16" spans="2:50" ht="15.75" thickBot="1" x14ac:dyDescent="0.3">
      <c r="B16" s="26" t="s">
        <v>78</v>
      </c>
      <c r="C16" s="26"/>
      <c r="D16" s="27">
        <v>75436</v>
      </c>
      <c r="E16" s="27">
        <v>-167213</v>
      </c>
      <c r="F16" s="27">
        <v>242649</v>
      </c>
      <c r="G16" s="35">
        <v>-145.1</v>
      </c>
      <c r="H16" s="27">
        <v>101762</v>
      </c>
      <c r="I16" s="27">
        <v>-183455</v>
      </c>
      <c r="J16" s="27">
        <v>285217</v>
      </c>
      <c r="K16" s="35">
        <v>-155.5</v>
      </c>
      <c r="L16" s="35"/>
      <c r="M16" s="27">
        <v>4292</v>
      </c>
      <c r="N16" s="27">
        <v>-9696</v>
      </c>
      <c r="O16" s="27">
        <v>13988</v>
      </c>
      <c r="P16" s="35">
        <v>-144.30000000000001</v>
      </c>
      <c r="Q16" s="27">
        <v>5845</v>
      </c>
      <c r="R16" s="27">
        <v>-10586</v>
      </c>
      <c r="S16" s="27">
        <v>16431</v>
      </c>
      <c r="T16" s="35">
        <v>-155.19999999999999</v>
      </c>
      <c r="AO16" s="27">
        <v>16820</v>
      </c>
      <c r="AP16" s="27">
        <v>1553</v>
      </c>
      <c r="AQ16" s="27"/>
      <c r="AR16" s="27"/>
      <c r="AS16" s="27">
        <f t="shared" si="1"/>
        <v>1553</v>
      </c>
    </row>
    <row r="17" spans="2:45" x14ac:dyDescent="0.25">
      <c r="B17" s="4" t="s">
        <v>79</v>
      </c>
      <c r="C17" s="4"/>
      <c r="D17" s="22">
        <v>3734501</v>
      </c>
      <c r="E17" s="22">
        <v>2883392</v>
      </c>
      <c r="F17" s="22">
        <v>851109</v>
      </c>
      <c r="G17" s="23">
        <v>29.5</v>
      </c>
      <c r="H17" s="22">
        <v>7188369</v>
      </c>
      <c r="I17" s="22">
        <v>5465232</v>
      </c>
      <c r="J17" s="22">
        <v>1723137</v>
      </c>
      <c r="K17" s="23">
        <v>31.5</v>
      </c>
      <c r="L17" s="23"/>
      <c r="M17" s="22">
        <v>217504</v>
      </c>
      <c r="N17" s="22">
        <v>163020</v>
      </c>
      <c r="O17" s="22">
        <v>54484</v>
      </c>
      <c r="P17" s="23">
        <v>33.4</v>
      </c>
      <c r="Q17" s="22">
        <v>420737</v>
      </c>
      <c r="R17" s="22">
        <v>301112</v>
      </c>
      <c r="S17" s="22">
        <v>119625</v>
      </c>
      <c r="T17" s="23">
        <v>39.700000000000003</v>
      </c>
      <c r="AO17" s="22">
        <v>170227</v>
      </c>
      <c r="AP17" s="22">
        <v>203234</v>
      </c>
      <c r="AQ17" s="22"/>
      <c r="AR17" s="22"/>
      <c r="AS17" s="22">
        <f t="shared" si="1"/>
        <v>203234</v>
      </c>
    </row>
    <row r="18" spans="2:45" x14ac:dyDescent="0.25">
      <c r="B18" s="4"/>
      <c r="C18" s="4"/>
      <c r="D18" s="4"/>
      <c r="E18" s="22"/>
      <c r="F18" s="4"/>
      <c r="G18" s="4"/>
      <c r="H18" s="4"/>
      <c r="I18" s="4"/>
      <c r="J18" s="4"/>
      <c r="K18" s="4"/>
      <c r="L18" s="4"/>
      <c r="M18" s="4"/>
      <c r="N18" s="4"/>
      <c r="O18" s="4"/>
      <c r="P18" s="4"/>
      <c r="Q18" s="4"/>
      <c r="R18" s="4"/>
      <c r="S18" s="4"/>
      <c r="T18" s="4"/>
      <c r="AO18" s="4"/>
      <c r="AP18" s="4"/>
      <c r="AQ18" s="4"/>
      <c r="AR18" s="4"/>
      <c r="AS18" s="4"/>
    </row>
    <row r="19" spans="2:45" x14ac:dyDescent="0.25">
      <c r="B19" t="s">
        <v>80</v>
      </c>
      <c r="D19" s="12">
        <v>222480</v>
      </c>
      <c r="E19" s="12">
        <v>88061</v>
      </c>
      <c r="F19" s="12">
        <v>134419</v>
      </c>
      <c r="G19" s="14">
        <v>152.6</v>
      </c>
      <c r="H19" s="12">
        <v>365302</v>
      </c>
      <c r="I19" s="12">
        <v>189346</v>
      </c>
      <c r="J19" s="12">
        <v>175956</v>
      </c>
      <c r="K19" s="14">
        <v>92.9</v>
      </c>
      <c r="L19" s="14"/>
      <c r="M19" s="12">
        <v>12933</v>
      </c>
      <c r="N19" s="12">
        <v>4987</v>
      </c>
      <c r="O19" s="12">
        <v>7946</v>
      </c>
      <c r="P19" s="14">
        <v>159.30000000000001</v>
      </c>
      <c r="Q19" s="12">
        <v>21356</v>
      </c>
      <c r="R19" s="12">
        <v>10409</v>
      </c>
      <c r="S19" s="12">
        <v>10947</v>
      </c>
      <c r="T19" s="14">
        <v>105.2</v>
      </c>
      <c r="AO19" s="12">
        <v>8091</v>
      </c>
      <c r="AP19" s="12">
        <v>8423</v>
      </c>
      <c r="AQ19" s="12"/>
      <c r="AR19" s="12"/>
      <c r="AS19" s="12">
        <f t="shared" ref="AS19:AS23" si="2">IF($AS$8=1,AO19,0)+IF($AS$8=2,AP19,0)+IF($AS$8=3,AQ19,0)+IF($AS$8=4,AR19,0)</f>
        <v>8423</v>
      </c>
    </row>
    <row r="20" spans="2:45" x14ac:dyDescent="0.25">
      <c r="B20" t="s">
        <v>81</v>
      </c>
      <c r="D20" s="12">
        <v>-1170616</v>
      </c>
      <c r="E20" s="12">
        <v>-804492</v>
      </c>
      <c r="F20" s="12">
        <v>-366124</v>
      </c>
      <c r="G20" s="14">
        <v>45.5</v>
      </c>
      <c r="H20" s="12">
        <v>-2028811</v>
      </c>
      <c r="I20" s="12">
        <v>-1442947</v>
      </c>
      <c r="J20" s="12">
        <v>-585864</v>
      </c>
      <c r="K20" s="14">
        <v>40.6</v>
      </c>
      <c r="L20" s="14"/>
      <c r="M20" s="12">
        <v>-67789</v>
      </c>
      <c r="N20" s="12">
        <v>-45492</v>
      </c>
      <c r="O20" s="12">
        <v>-22297</v>
      </c>
      <c r="P20" s="14">
        <v>49</v>
      </c>
      <c r="Q20" s="12">
        <v>-118323</v>
      </c>
      <c r="R20" s="12">
        <v>-79625</v>
      </c>
      <c r="S20" s="12">
        <v>-38698</v>
      </c>
      <c r="T20" s="14">
        <v>48.6</v>
      </c>
      <c r="AO20" s="12">
        <v>-45539</v>
      </c>
      <c r="AP20" s="12">
        <v>-50534</v>
      </c>
      <c r="AQ20" s="12"/>
      <c r="AR20" s="12"/>
      <c r="AS20" s="12">
        <f t="shared" si="2"/>
        <v>-50534</v>
      </c>
    </row>
    <row r="21" spans="2:45" x14ac:dyDescent="0.25">
      <c r="B21" t="s">
        <v>82</v>
      </c>
      <c r="D21" s="12">
        <v>-448274</v>
      </c>
      <c r="E21" s="12">
        <v>-1095921</v>
      </c>
      <c r="F21" s="12">
        <v>647647</v>
      </c>
      <c r="G21" s="14">
        <v>-59.1</v>
      </c>
      <c r="H21" s="12">
        <v>-989807</v>
      </c>
      <c r="I21" s="12">
        <v>-1876310</v>
      </c>
      <c r="J21" s="12">
        <v>886503</v>
      </c>
      <c r="K21" s="14">
        <v>-47.2</v>
      </c>
      <c r="L21" s="14"/>
      <c r="M21" s="12">
        <v>-25548</v>
      </c>
      <c r="N21" s="12">
        <v>-62157</v>
      </c>
      <c r="O21" s="12">
        <v>36609</v>
      </c>
      <c r="P21" s="14">
        <v>-58.9</v>
      </c>
      <c r="Q21" s="12">
        <v>-57766</v>
      </c>
      <c r="R21" s="12">
        <v>-103943</v>
      </c>
      <c r="S21" s="12">
        <v>46177</v>
      </c>
      <c r="T21" s="14">
        <v>-44.4</v>
      </c>
      <c r="AO21" s="12">
        <v>-91497</v>
      </c>
      <c r="AP21" s="12">
        <v>-32218</v>
      </c>
      <c r="AQ21" s="12"/>
      <c r="AR21" s="12"/>
      <c r="AS21" s="12">
        <f t="shared" si="2"/>
        <v>-32218</v>
      </c>
    </row>
    <row r="22" spans="2:45" ht="15.75" thickBot="1" x14ac:dyDescent="0.3">
      <c r="B22" s="26" t="s">
        <v>83</v>
      </c>
      <c r="C22" s="26"/>
      <c r="D22" s="27">
        <v>0</v>
      </c>
      <c r="E22" s="27">
        <v>0</v>
      </c>
      <c r="F22" s="27">
        <v>0</v>
      </c>
      <c r="G22" s="35">
        <v>0</v>
      </c>
      <c r="H22" s="27">
        <v>0</v>
      </c>
      <c r="I22" s="27">
        <v>0</v>
      </c>
      <c r="J22" s="27">
        <v>0</v>
      </c>
      <c r="K22" s="35">
        <v>0</v>
      </c>
      <c r="L22" s="35"/>
      <c r="M22" s="27">
        <v>0</v>
      </c>
      <c r="N22" s="27">
        <v>0</v>
      </c>
      <c r="O22" s="27">
        <v>0</v>
      </c>
      <c r="P22" s="35">
        <v>0</v>
      </c>
      <c r="Q22" s="27">
        <v>0</v>
      </c>
      <c r="R22" s="27">
        <v>0</v>
      </c>
      <c r="S22" s="27">
        <v>0</v>
      </c>
      <c r="T22" s="35">
        <v>0</v>
      </c>
      <c r="AO22" s="27">
        <v>169</v>
      </c>
      <c r="AP22" s="27">
        <v>0</v>
      </c>
      <c r="AQ22" s="27"/>
      <c r="AR22" s="27"/>
      <c r="AS22" s="27">
        <f t="shared" si="2"/>
        <v>0</v>
      </c>
    </row>
    <row r="23" spans="2:45" x14ac:dyDescent="0.25">
      <c r="B23" s="4" t="s">
        <v>84</v>
      </c>
      <c r="C23" s="4"/>
      <c r="D23" s="22">
        <v>2338091</v>
      </c>
      <c r="E23" s="22">
        <v>1071040</v>
      </c>
      <c r="F23" s="22">
        <v>1267051</v>
      </c>
      <c r="G23" s="22">
        <v>118</v>
      </c>
      <c r="H23" s="22">
        <v>4535053</v>
      </c>
      <c r="I23" s="22">
        <v>2335321</v>
      </c>
      <c r="J23" s="22">
        <v>2199732</v>
      </c>
      <c r="K23" s="23">
        <v>94.2</v>
      </c>
      <c r="L23" s="23"/>
      <c r="M23" s="22">
        <v>137100</v>
      </c>
      <c r="N23" s="22">
        <v>60358</v>
      </c>
      <c r="O23" s="22">
        <v>76742</v>
      </c>
      <c r="P23" s="23">
        <v>127.1</v>
      </c>
      <c r="Q23" s="22">
        <v>266004</v>
      </c>
      <c r="R23" s="22">
        <v>127953</v>
      </c>
      <c r="S23" s="22">
        <v>138051</v>
      </c>
      <c r="T23" s="23">
        <v>107.9</v>
      </c>
      <c r="V23" s="36"/>
      <c r="AO23" s="22">
        <v>41451</v>
      </c>
      <c r="AP23" s="22">
        <v>128905</v>
      </c>
      <c r="AQ23" s="22"/>
      <c r="AR23" s="22"/>
      <c r="AS23" s="22">
        <f t="shared" si="2"/>
        <v>128905</v>
      </c>
    </row>
    <row r="24" spans="2:45" x14ac:dyDescent="0.25">
      <c r="B24" s="4"/>
      <c r="C24" s="4"/>
      <c r="D24" s="4"/>
      <c r="E24" s="4"/>
      <c r="F24" s="4"/>
      <c r="G24" s="4"/>
      <c r="H24" s="4"/>
      <c r="I24" s="4"/>
      <c r="J24" s="4"/>
      <c r="K24" s="4"/>
      <c r="L24" s="4"/>
      <c r="M24" s="4"/>
      <c r="N24" s="4"/>
      <c r="O24" s="4"/>
      <c r="P24" s="4"/>
      <c r="Q24" s="4"/>
      <c r="R24" s="4"/>
      <c r="S24" s="4"/>
      <c r="T24" s="4"/>
      <c r="AO24" s="4"/>
      <c r="AP24" s="4"/>
      <c r="AQ24" s="4"/>
      <c r="AR24" s="4"/>
      <c r="AS24" s="4"/>
    </row>
    <row r="25" spans="2:45" ht="15.75" thickBot="1" x14ac:dyDescent="0.3">
      <c r="B25" s="26" t="s">
        <v>85</v>
      </c>
      <c r="C25" s="26"/>
      <c r="D25" s="27">
        <v>-120220</v>
      </c>
      <c r="E25" s="27">
        <v>-1134803</v>
      </c>
      <c r="F25" s="27">
        <v>1014583</v>
      </c>
      <c r="G25" s="35">
        <v>-89.4</v>
      </c>
      <c r="H25" s="27">
        <v>-1144986</v>
      </c>
      <c r="I25" s="27">
        <v>-2505889</v>
      </c>
      <c r="J25" s="27">
        <v>1360903</v>
      </c>
      <c r="K25" s="35">
        <v>-54.3</v>
      </c>
      <c r="L25" s="35"/>
      <c r="M25" s="27">
        <v>-7913</v>
      </c>
      <c r="N25" s="27">
        <v>-64133</v>
      </c>
      <c r="O25" s="27">
        <v>56220</v>
      </c>
      <c r="P25" s="35">
        <v>-87.7</v>
      </c>
      <c r="Q25" s="27">
        <v>-68262</v>
      </c>
      <c r="R25" s="27">
        <v>-137386</v>
      </c>
      <c r="S25" s="27">
        <v>69124</v>
      </c>
      <c r="T25" s="35">
        <v>-50.3</v>
      </c>
      <c r="AO25" s="27">
        <v>-64271</v>
      </c>
      <c r="AP25" s="27">
        <v>-60349</v>
      </c>
      <c r="AQ25" s="27"/>
      <c r="AR25" s="27"/>
      <c r="AS25" s="27">
        <f t="shared" ref="AS25:AS26" si="3">IF($AS$8=1,AO25,0)+IF($AS$8=2,AP25,0)+IF($AS$8=3,AQ25,0)+IF($AS$8=4,AR25,0)</f>
        <v>-60349</v>
      </c>
    </row>
    <row r="26" spans="2:45" x14ac:dyDescent="0.25">
      <c r="B26" s="4" t="s">
        <v>86</v>
      </c>
      <c r="C26" s="4"/>
      <c r="D26" s="22">
        <v>2217871</v>
      </c>
      <c r="E26" s="22">
        <v>-63763</v>
      </c>
      <c r="F26" s="22">
        <v>2281634</v>
      </c>
      <c r="G26" s="23">
        <v>-3578.3</v>
      </c>
      <c r="H26" s="22">
        <v>3390067</v>
      </c>
      <c r="I26" s="22">
        <v>-170568</v>
      </c>
      <c r="J26" s="22">
        <v>3560635</v>
      </c>
      <c r="K26" s="23">
        <v>-2087.5</v>
      </c>
      <c r="L26" s="23"/>
      <c r="M26" s="22">
        <v>129187</v>
      </c>
      <c r="N26" s="22">
        <v>-3775</v>
      </c>
      <c r="O26" s="22">
        <v>132962</v>
      </c>
      <c r="P26" s="23">
        <v>-3522.2</v>
      </c>
      <c r="Q26" s="22">
        <v>197742</v>
      </c>
      <c r="R26" s="22">
        <v>-9433</v>
      </c>
      <c r="S26" s="22">
        <v>207175</v>
      </c>
      <c r="T26" s="23">
        <v>-2196.3000000000002</v>
      </c>
      <c r="AO26" s="22">
        <v>-22820</v>
      </c>
      <c r="AP26" s="22">
        <v>68556</v>
      </c>
      <c r="AQ26" s="22"/>
      <c r="AR26" s="22"/>
      <c r="AS26" s="22">
        <f t="shared" si="3"/>
        <v>68556</v>
      </c>
    </row>
    <row r="28" spans="2:45" x14ac:dyDescent="0.25">
      <c r="B28" t="s">
        <v>87</v>
      </c>
      <c r="Q28" s="37"/>
    </row>
    <row r="30" spans="2:45" ht="15.75" thickBot="1" x14ac:dyDescent="0.3">
      <c r="B30" s="38" t="s">
        <v>88</v>
      </c>
      <c r="C30" s="3"/>
      <c r="D30" s="39">
        <v>2211594</v>
      </c>
      <c r="E30" s="39">
        <v>-65066</v>
      </c>
      <c r="F30" s="39">
        <v>2276660</v>
      </c>
      <c r="G30" s="40">
        <v>-3499</v>
      </c>
      <c r="H30" s="39">
        <v>3373941</v>
      </c>
      <c r="I30" s="39">
        <v>-171723</v>
      </c>
      <c r="J30" s="39">
        <v>3545664</v>
      </c>
      <c r="K30" s="40">
        <v>-2064.8000000000002</v>
      </c>
      <c r="L30" s="40"/>
      <c r="M30" s="39">
        <v>128815</v>
      </c>
      <c r="N30" s="39">
        <v>-3857</v>
      </c>
      <c r="O30" s="39">
        <v>132672</v>
      </c>
      <c r="P30" s="40">
        <v>-3439.8</v>
      </c>
      <c r="Q30" s="39">
        <v>196791</v>
      </c>
      <c r="R30" s="39">
        <v>-9507</v>
      </c>
      <c r="S30" s="39">
        <v>206298</v>
      </c>
      <c r="T30" s="40">
        <v>-2170</v>
      </c>
      <c r="AO30" s="39">
        <v>-22942</v>
      </c>
      <c r="AP30" s="39">
        <v>67977</v>
      </c>
      <c r="AQ30" s="39"/>
      <c r="AR30" s="39"/>
      <c r="AS30" s="39">
        <f>IF($AS$8=1,AO30,0)+IF($AS$8=2,AP30,0)+IF($AS$8=3,AQ30,0)+IF($AS$8=4,AR30,0)</f>
        <v>67977</v>
      </c>
    </row>
    <row r="31" spans="2:45" ht="15.75" thickTop="1" x14ac:dyDescent="0.25"/>
    <row r="32" spans="2:45" ht="15.75" thickBot="1" x14ac:dyDescent="0.3">
      <c r="B32" s="38" t="s">
        <v>89</v>
      </c>
      <c r="C32" s="3"/>
      <c r="D32" s="39">
        <v>6277</v>
      </c>
      <c r="E32" s="39">
        <v>1303</v>
      </c>
      <c r="F32" s="39">
        <v>4974</v>
      </c>
      <c r="G32" s="40">
        <v>381.7</v>
      </c>
      <c r="H32" s="39">
        <v>16126</v>
      </c>
      <c r="I32" s="39">
        <v>1155</v>
      </c>
      <c r="J32" s="39">
        <v>14971</v>
      </c>
      <c r="K32" s="40">
        <v>1296.2</v>
      </c>
      <c r="L32" s="40"/>
      <c r="M32" s="39">
        <v>372</v>
      </c>
      <c r="N32" s="39">
        <v>82</v>
      </c>
      <c r="O32" s="39">
        <v>290</v>
      </c>
      <c r="P32" s="40">
        <v>353.7</v>
      </c>
      <c r="Q32" s="39">
        <v>951</v>
      </c>
      <c r="R32" s="39">
        <v>74</v>
      </c>
      <c r="S32" s="39">
        <v>877</v>
      </c>
      <c r="T32" s="40">
        <v>1185.0999999999999</v>
      </c>
      <c r="AO32" s="39">
        <v>122</v>
      </c>
      <c r="AP32" s="39">
        <v>579</v>
      </c>
      <c r="AQ32" s="39"/>
      <c r="AR32" s="39"/>
      <c r="AS32" s="39">
        <f>IF($AS$8=1,AO32,0)+IF($AS$8=2,AP32,0)+IF($AS$8=3,AQ32,0)+IF($AS$8=4,AR32,0)</f>
        <v>579</v>
      </c>
    </row>
    <row r="33" spans="2:18" ht="15.75" thickTop="1" x14ac:dyDescent="0.25">
      <c r="B33" s="29"/>
      <c r="C33" s="30"/>
    </row>
    <row r="34" spans="2:18" ht="34.5" customHeight="1" x14ac:dyDescent="0.25">
      <c r="B34" s="41" t="s">
        <v>90</v>
      </c>
      <c r="C34" s="41"/>
      <c r="D34" s="41"/>
      <c r="E34" s="41"/>
      <c r="F34" s="41"/>
      <c r="G34" s="41"/>
      <c r="H34" s="41"/>
      <c r="I34" s="41"/>
      <c r="J34" s="41"/>
      <c r="K34" s="41"/>
      <c r="L34" s="41"/>
      <c r="M34" s="41"/>
      <c r="N34" s="41"/>
      <c r="Q34" s="36"/>
      <c r="R34" s="36"/>
    </row>
    <row r="35" spans="2:18" ht="5.0999999999999996" customHeight="1" x14ac:dyDescent="0.25">
      <c r="B35" s="41"/>
      <c r="C35" s="41"/>
      <c r="D35" s="41"/>
      <c r="E35" s="41"/>
      <c r="F35" s="41"/>
      <c r="G35" s="41"/>
      <c r="H35" s="41"/>
      <c r="I35" s="41"/>
      <c r="J35" s="41"/>
      <c r="K35" s="41"/>
      <c r="L35" s="41"/>
      <c r="M35" s="41"/>
      <c r="N35" s="41"/>
    </row>
    <row r="36" spans="2:18" x14ac:dyDescent="0.25">
      <c r="B36" s="29"/>
      <c r="C36" s="30"/>
      <c r="M36" s="36"/>
      <c r="N36" s="36"/>
      <c r="Q36" s="36"/>
      <c r="R36" s="36"/>
    </row>
    <row r="37" spans="2:18" x14ac:dyDescent="0.25">
      <c r="B37" s="30"/>
      <c r="C37" s="30"/>
      <c r="E37" s="25"/>
      <c r="F37" s="25"/>
      <c r="G37" s="25"/>
    </row>
    <row r="43" spans="2:18" x14ac:dyDescent="0.25">
      <c r="H43" s="42"/>
    </row>
    <row r="44" spans="2:18" x14ac:dyDescent="0.25">
      <c r="H44" s="42"/>
    </row>
    <row r="45" spans="2:18" x14ac:dyDescent="0.25">
      <c r="H45" s="25"/>
    </row>
  </sheetData>
  <mergeCells count="9">
    <mergeCell ref="Q7:R7"/>
    <mergeCell ref="S7:T7"/>
    <mergeCell ref="B34:N35"/>
    <mergeCell ref="D7:E7"/>
    <mergeCell ref="F7:G7"/>
    <mergeCell ref="H7:I7"/>
    <mergeCell ref="J7:K7"/>
    <mergeCell ref="M7:N7"/>
    <mergeCell ref="O7:P7"/>
  </mergeCells>
  <pageMargins left="1" right="1" top="1" bottom="1" header="0.5" footer="0.5"/>
  <pageSetup scale="87" fitToHeight="0"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58"/>
  <sheetViews>
    <sheetView showGridLines="0" tabSelected="1" zoomScale="80" zoomScaleNormal="80" workbookViewId="0">
      <selection activeCell="W12" sqref="W12"/>
    </sheetView>
  </sheetViews>
  <sheetFormatPr defaultRowHeight="15" x14ac:dyDescent="0.25"/>
  <cols>
    <col min="1" max="1" width="5.7109375" customWidth="1"/>
    <col min="2" max="2" width="2.7109375" customWidth="1"/>
    <col min="3" max="3" width="68.7109375" bestFit="1" customWidth="1"/>
    <col min="4" max="4" width="12.28515625" bestFit="1" customWidth="1"/>
    <col min="5" max="5" width="11.28515625" customWidth="1"/>
    <col min="6" max="6" width="11.28515625" hidden="1" customWidth="1"/>
    <col min="7" max="7" width="9.140625" hidden="1" customWidth="1"/>
    <col min="8" max="8" width="13" hidden="1" customWidth="1"/>
    <col min="9" max="10" width="12.28515625" hidden="1" customWidth="1"/>
    <col min="11" max="11" width="9.140625" hidden="1" customWidth="1"/>
    <col min="12" max="12" width="3.28515625" customWidth="1"/>
    <col min="13" max="13" width="11.28515625" bestFit="1" customWidth="1"/>
    <col min="14" max="14" width="10.28515625" bestFit="1" customWidth="1"/>
    <col min="15" max="15" width="9.5703125" hidden="1" customWidth="1"/>
    <col min="16" max="16" width="7.7109375" hidden="1" customWidth="1"/>
    <col min="17" max="19" width="9.5703125" hidden="1" customWidth="1"/>
    <col min="20" max="20" width="9.140625" hidden="1" customWidth="1"/>
  </cols>
  <sheetData>
    <row r="2" spans="2:20" x14ac:dyDescent="0.25">
      <c r="H2" s="43">
        <v>811189.16599999997</v>
      </c>
      <c r="I2" s="43">
        <v>19.035920000000001</v>
      </c>
    </row>
    <row r="3" spans="2:20" x14ac:dyDescent="0.25">
      <c r="H3" s="43">
        <f>+H2/I2</f>
        <v>42613.604490878293</v>
      </c>
      <c r="I3" s="43"/>
    </row>
    <row r="4" spans="2:20" ht="24" x14ac:dyDescent="0.4">
      <c r="B4" s="1" t="s">
        <v>0</v>
      </c>
      <c r="Q4" s="12"/>
      <c r="R4" s="12"/>
    </row>
    <row r="5" spans="2:20" ht="21.75" thickBot="1" x14ac:dyDescent="0.4">
      <c r="B5" s="2" t="s">
        <v>91</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6" t="s">
        <v>4</v>
      </c>
      <c r="G7" s="6"/>
      <c r="H7" s="5" t="s">
        <v>3</v>
      </c>
      <c r="I7" s="5"/>
      <c r="J7" s="6" t="s">
        <v>4</v>
      </c>
      <c r="K7" s="6"/>
      <c r="L7" s="7"/>
      <c r="M7" s="5" t="s">
        <v>5</v>
      </c>
      <c r="N7" s="5"/>
      <c r="O7" s="6" t="s">
        <v>4</v>
      </c>
      <c r="P7" s="6"/>
      <c r="Q7" s="5" t="s">
        <v>5</v>
      </c>
      <c r="R7" s="5"/>
      <c r="S7" s="6" t="s">
        <v>4</v>
      </c>
      <c r="T7" s="6"/>
    </row>
    <row r="8" spans="2:20" ht="15.75" thickBot="1" x14ac:dyDescent="0.3">
      <c r="B8" s="8"/>
      <c r="C8" s="8"/>
      <c r="D8" s="9" t="str">
        <f>+'[1]ER Trim ESP'!D8</f>
        <v>II Trim 24</v>
      </c>
      <c r="E8" s="9" t="str">
        <f>+'[1]ER Trim ESP'!E8</f>
        <v>II Trim 23</v>
      </c>
      <c r="F8" s="10" t="s">
        <v>8</v>
      </c>
      <c r="G8" s="10" t="s">
        <v>9</v>
      </c>
      <c r="H8" s="9" t="str">
        <f>+'[1]ER Trim ESP'!H8</f>
        <v>Acum 24</v>
      </c>
      <c r="I8" s="9" t="str">
        <f>+'[1]ER Trim ESP'!I8</f>
        <v>Acum 23</v>
      </c>
      <c r="J8" s="10" t="s">
        <v>8</v>
      </c>
      <c r="K8" s="10" t="s">
        <v>9</v>
      </c>
      <c r="L8" s="10"/>
      <c r="M8" s="9" t="str">
        <f>+D8</f>
        <v>II Trim 24</v>
      </c>
      <c r="N8" s="9" t="str">
        <f>+E8</f>
        <v>II Trim 23</v>
      </c>
      <c r="O8" s="10" t="s">
        <v>8</v>
      </c>
      <c r="P8" s="10" t="s">
        <v>9</v>
      </c>
      <c r="Q8" s="9" t="str">
        <f>+H8</f>
        <v>Acum 24</v>
      </c>
      <c r="R8" s="9" t="str">
        <f>+I8</f>
        <v>Acum 23</v>
      </c>
      <c r="S8" s="10" t="s">
        <v>8</v>
      </c>
      <c r="T8" s="10" t="s">
        <v>9</v>
      </c>
    </row>
    <row r="9" spans="2:20" ht="15.75" thickTop="1" x14ac:dyDescent="0.25">
      <c r="B9" s="11" t="s">
        <v>92</v>
      </c>
      <c r="D9" s="12"/>
      <c r="E9" s="12"/>
      <c r="F9" s="12"/>
      <c r="G9" s="12"/>
      <c r="H9" s="12"/>
      <c r="I9" s="12"/>
      <c r="J9" s="12"/>
      <c r="K9" s="12"/>
      <c r="L9" s="12"/>
      <c r="M9" s="12"/>
      <c r="N9" s="12"/>
      <c r="O9" s="12"/>
      <c r="P9" s="12"/>
      <c r="Q9" s="12"/>
      <c r="R9" s="12"/>
      <c r="S9" s="12"/>
      <c r="T9" s="12"/>
    </row>
    <row r="10" spans="2:20" ht="15.75" thickBot="1" x14ac:dyDescent="0.3">
      <c r="C10" s="44" t="s">
        <v>93</v>
      </c>
      <c r="D10" s="45">
        <v>2338091</v>
      </c>
      <c r="E10" s="45">
        <v>1071040</v>
      </c>
      <c r="F10" s="45">
        <v>1267051</v>
      </c>
      <c r="G10" s="46">
        <v>118.3</v>
      </c>
      <c r="H10" s="45">
        <v>4535053</v>
      </c>
      <c r="I10" s="45">
        <v>2335321</v>
      </c>
      <c r="J10" s="45">
        <v>2199732</v>
      </c>
      <c r="K10" s="46">
        <v>94.2</v>
      </c>
      <c r="L10" s="46"/>
      <c r="M10" s="45">
        <v>137100</v>
      </c>
      <c r="N10" s="45">
        <v>60358</v>
      </c>
      <c r="O10" s="45">
        <v>76742</v>
      </c>
      <c r="P10" s="46">
        <v>127.1</v>
      </c>
      <c r="Q10" s="45">
        <v>266005</v>
      </c>
      <c r="R10" s="45">
        <v>127953</v>
      </c>
      <c r="S10" s="45">
        <v>138052</v>
      </c>
      <c r="T10" s="46">
        <v>107.9</v>
      </c>
    </row>
    <row r="11" spans="2:20" x14ac:dyDescent="0.25">
      <c r="C11" t="s">
        <v>94</v>
      </c>
      <c r="D11" s="12">
        <v>1018238</v>
      </c>
      <c r="E11" s="12">
        <v>955169</v>
      </c>
      <c r="F11" s="12">
        <v>63069</v>
      </c>
      <c r="G11" s="14">
        <v>6.6</v>
      </c>
      <c r="H11" s="12">
        <v>2001332</v>
      </c>
      <c r="I11" s="12">
        <v>1916551</v>
      </c>
      <c r="J11" s="12">
        <v>84781</v>
      </c>
      <c r="K11" s="14">
        <v>4.4000000000000004</v>
      </c>
      <c r="L11" s="14"/>
      <c r="M11" s="12">
        <v>59154</v>
      </c>
      <c r="N11" s="12">
        <v>53902</v>
      </c>
      <c r="O11" s="12">
        <v>5252</v>
      </c>
      <c r="P11" s="14">
        <v>9.6999999999999993</v>
      </c>
      <c r="Q11" s="12">
        <v>117004</v>
      </c>
      <c r="R11" s="12">
        <v>105302</v>
      </c>
      <c r="S11" s="12">
        <v>11702</v>
      </c>
      <c r="T11" s="14">
        <v>11.1</v>
      </c>
    </row>
    <row r="12" spans="2:20" x14ac:dyDescent="0.25">
      <c r="C12" t="s">
        <v>95</v>
      </c>
      <c r="D12" s="12">
        <v>31863</v>
      </c>
      <c r="E12" s="12">
        <v>3017</v>
      </c>
      <c r="F12" s="12">
        <v>28846</v>
      </c>
      <c r="G12" s="14">
        <v>956.1</v>
      </c>
      <c r="H12" s="12">
        <v>78798</v>
      </c>
      <c r="I12" s="12">
        <v>46308</v>
      </c>
      <c r="J12" s="12">
        <v>32490</v>
      </c>
      <c r="K12" s="14">
        <v>70.2</v>
      </c>
      <c r="L12" s="14"/>
      <c r="M12" s="12">
        <v>1849</v>
      </c>
      <c r="N12" s="12">
        <v>171</v>
      </c>
      <c r="O12" s="12">
        <v>1678</v>
      </c>
      <c r="P12" s="14">
        <v>981.3</v>
      </c>
      <c r="Q12" s="12">
        <v>4612</v>
      </c>
      <c r="R12" s="12">
        <v>2529</v>
      </c>
      <c r="S12" s="12">
        <v>2083</v>
      </c>
      <c r="T12" s="14">
        <v>82.4</v>
      </c>
    </row>
    <row r="13" spans="2:20" x14ac:dyDescent="0.25">
      <c r="C13" t="s">
        <v>96</v>
      </c>
      <c r="D13" s="12">
        <v>197752</v>
      </c>
      <c r="E13" s="12">
        <v>151055</v>
      </c>
      <c r="F13" s="12">
        <v>46697</v>
      </c>
      <c r="G13" s="14">
        <v>30.9</v>
      </c>
      <c r="H13" s="12">
        <v>419060</v>
      </c>
      <c r="I13" s="12">
        <v>303158</v>
      </c>
      <c r="J13" s="12">
        <v>115902</v>
      </c>
      <c r="K13" s="14">
        <v>38.200000000000003</v>
      </c>
      <c r="L13" s="14"/>
      <c r="M13" s="12">
        <v>11496</v>
      </c>
      <c r="N13" s="12">
        <v>8532</v>
      </c>
      <c r="O13" s="12">
        <v>2964</v>
      </c>
      <c r="P13" s="14">
        <v>34.700000000000003</v>
      </c>
      <c r="Q13" s="12">
        <v>24526</v>
      </c>
      <c r="R13" s="12">
        <v>16668</v>
      </c>
      <c r="S13" s="12">
        <v>7858</v>
      </c>
      <c r="T13" s="14">
        <v>47.1</v>
      </c>
    </row>
    <row r="14" spans="2:20" x14ac:dyDescent="0.25">
      <c r="C14" t="s">
        <v>97</v>
      </c>
      <c r="D14" s="12">
        <v>-7708</v>
      </c>
      <c r="E14" s="12">
        <v>-14346</v>
      </c>
      <c r="F14" s="12">
        <v>6638</v>
      </c>
      <c r="G14" s="14">
        <v>-46.3</v>
      </c>
      <c r="H14" s="12">
        <v>-10970</v>
      </c>
      <c r="I14" s="12">
        <v>-37227</v>
      </c>
      <c r="J14" s="12">
        <v>26257</v>
      </c>
      <c r="K14" s="14">
        <v>-70.5</v>
      </c>
      <c r="L14" s="14"/>
      <c r="M14" s="12">
        <v>-449</v>
      </c>
      <c r="N14" s="12">
        <v>-814</v>
      </c>
      <c r="O14" s="12">
        <v>365</v>
      </c>
      <c r="P14" s="14">
        <v>-44.8</v>
      </c>
      <c r="Q14" s="12">
        <v>-641</v>
      </c>
      <c r="R14" s="12">
        <v>-2047</v>
      </c>
      <c r="S14" s="12">
        <v>1406</v>
      </c>
      <c r="T14" s="14">
        <v>-68.7</v>
      </c>
    </row>
    <row r="15" spans="2:20" x14ac:dyDescent="0.25">
      <c r="C15" t="s">
        <v>98</v>
      </c>
      <c r="D15" s="12">
        <v>848824</v>
      </c>
      <c r="E15" s="12">
        <v>568131</v>
      </c>
      <c r="F15" s="12">
        <v>280693</v>
      </c>
      <c r="G15" s="14">
        <v>49.4</v>
      </c>
      <c r="H15" s="12">
        <v>1451943</v>
      </c>
      <c r="I15" s="12">
        <v>1039668</v>
      </c>
      <c r="J15" s="12">
        <v>412275</v>
      </c>
      <c r="K15" s="14">
        <v>39.700000000000003</v>
      </c>
      <c r="L15" s="14"/>
      <c r="M15" s="12">
        <v>49193</v>
      </c>
      <c r="N15" s="12">
        <v>32046</v>
      </c>
      <c r="O15" s="12">
        <v>17147</v>
      </c>
      <c r="P15" s="14">
        <v>53.5</v>
      </c>
      <c r="Q15" s="12">
        <v>84694</v>
      </c>
      <c r="R15" s="12">
        <v>57234</v>
      </c>
      <c r="S15" s="12">
        <v>27460</v>
      </c>
      <c r="T15" s="14">
        <v>48</v>
      </c>
    </row>
    <row r="16" spans="2:20" x14ac:dyDescent="0.25">
      <c r="C16" t="s">
        <v>99</v>
      </c>
      <c r="D16" s="12">
        <v>448274</v>
      </c>
      <c r="E16" s="12">
        <v>1095921</v>
      </c>
      <c r="F16" s="12">
        <v>-647647</v>
      </c>
      <c r="G16" s="14">
        <v>-59.1</v>
      </c>
      <c r="H16" s="12">
        <v>989807</v>
      </c>
      <c r="I16" s="12">
        <v>1876310</v>
      </c>
      <c r="J16" s="12">
        <v>-886503</v>
      </c>
      <c r="K16" s="14">
        <v>-47.2</v>
      </c>
      <c r="L16" s="14"/>
      <c r="M16" s="12">
        <v>25548</v>
      </c>
      <c r="N16" s="12">
        <v>62157</v>
      </c>
      <c r="O16" s="12">
        <v>-36609</v>
      </c>
      <c r="P16" s="14">
        <v>-58.9</v>
      </c>
      <c r="Q16" s="12">
        <v>57766</v>
      </c>
      <c r="R16" s="12">
        <v>103943</v>
      </c>
      <c r="S16" s="12">
        <v>-46177</v>
      </c>
      <c r="T16" s="14">
        <v>-44.4</v>
      </c>
    </row>
    <row r="17" spans="2:20" x14ac:dyDescent="0.25">
      <c r="C17" t="s">
        <v>100</v>
      </c>
      <c r="D17" s="12">
        <v>-227200</v>
      </c>
      <c r="E17" s="12">
        <v>537256</v>
      </c>
      <c r="F17" s="12">
        <v>-764456</v>
      </c>
      <c r="G17" s="14">
        <v>-142.30000000000001</v>
      </c>
      <c r="H17" s="12">
        <v>-382216</v>
      </c>
      <c r="I17" s="12">
        <v>280789</v>
      </c>
      <c r="J17" s="12">
        <v>-663005</v>
      </c>
      <c r="K17" s="14">
        <v>-236.1</v>
      </c>
      <c r="L17" s="14"/>
      <c r="M17" s="12">
        <v>-20590</v>
      </c>
      <c r="N17" s="12">
        <v>35445</v>
      </c>
      <c r="O17" s="12">
        <v>-56035</v>
      </c>
      <c r="P17" s="14">
        <v>-158.1</v>
      </c>
      <c r="Q17" s="12">
        <v>-27958</v>
      </c>
      <c r="R17" s="12">
        <v>23618</v>
      </c>
      <c r="S17" s="12">
        <v>-51576</v>
      </c>
      <c r="T17" s="14">
        <v>-218.4</v>
      </c>
    </row>
    <row r="18" spans="2:20" x14ac:dyDescent="0.25">
      <c r="C18" t="s">
        <v>101</v>
      </c>
      <c r="D18" s="12">
        <v>-861303</v>
      </c>
      <c r="E18" s="12">
        <v>793252</v>
      </c>
      <c r="F18" s="12">
        <v>-1654555</v>
      </c>
      <c r="G18" s="14">
        <v>-208.6</v>
      </c>
      <c r="H18" s="12">
        <v>-1371277</v>
      </c>
      <c r="I18" s="12">
        <v>-488083</v>
      </c>
      <c r="J18" s="12">
        <v>-883194</v>
      </c>
      <c r="K18" s="14">
        <v>181</v>
      </c>
      <c r="L18" s="14"/>
      <c r="M18" s="12">
        <v>-50877</v>
      </c>
      <c r="N18" s="12">
        <v>45450</v>
      </c>
      <c r="O18" s="12">
        <v>-96327</v>
      </c>
      <c r="P18" s="14">
        <v>-211.9</v>
      </c>
      <c r="Q18" s="12">
        <v>-80964</v>
      </c>
      <c r="R18" s="12">
        <v>-23667</v>
      </c>
      <c r="S18" s="12">
        <v>-57297</v>
      </c>
      <c r="T18" s="14">
        <v>242.1</v>
      </c>
    </row>
    <row r="19" spans="2:20" x14ac:dyDescent="0.25">
      <c r="C19" t="s">
        <v>102</v>
      </c>
      <c r="D19" s="12">
        <v>1448925</v>
      </c>
      <c r="E19" s="12">
        <v>-728505</v>
      </c>
      <c r="F19" s="12">
        <v>2177430</v>
      </c>
      <c r="G19" s="14">
        <v>-298.89999999999998</v>
      </c>
      <c r="H19" s="12">
        <v>453067</v>
      </c>
      <c r="I19" s="12">
        <v>-356501</v>
      </c>
      <c r="J19" s="12">
        <v>809568</v>
      </c>
      <c r="K19" s="14">
        <v>-227.1</v>
      </c>
      <c r="L19" s="14"/>
      <c r="M19" s="12">
        <v>69449</v>
      </c>
      <c r="N19" s="12">
        <v>-31714</v>
      </c>
      <c r="O19" s="12">
        <v>101163</v>
      </c>
      <c r="P19" s="14">
        <v>-319</v>
      </c>
      <c r="Q19" s="12">
        <v>14219</v>
      </c>
      <c r="R19" s="12">
        <v>-4322</v>
      </c>
      <c r="S19" s="12">
        <v>18541</v>
      </c>
      <c r="T19" s="14">
        <v>-429</v>
      </c>
    </row>
    <row r="20" spans="2:20" x14ac:dyDescent="0.25">
      <c r="C20" t="s">
        <v>103</v>
      </c>
      <c r="D20" s="12">
        <v>-2105183</v>
      </c>
      <c r="E20" s="12">
        <v>-1443843</v>
      </c>
      <c r="F20" s="12">
        <v>-661340</v>
      </c>
      <c r="G20" s="14">
        <v>45.8</v>
      </c>
      <c r="H20" s="12">
        <v>-3023184</v>
      </c>
      <c r="I20" s="12">
        <v>-3070394</v>
      </c>
      <c r="J20" s="12">
        <v>47210</v>
      </c>
      <c r="K20" s="14">
        <v>-1.5</v>
      </c>
      <c r="L20" s="14"/>
      <c r="M20" s="12">
        <v>-123627</v>
      </c>
      <c r="N20" s="12">
        <v>-80694</v>
      </c>
      <c r="O20" s="12">
        <v>-42933</v>
      </c>
      <c r="P20" s="14">
        <v>53.2</v>
      </c>
      <c r="Q20" s="12">
        <v>-177931</v>
      </c>
      <c r="R20" s="12">
        <v>-166674</v>
      </c>
      <c r="S20" s="12">
        <v>-11257</v>
      </c>
      <c r="T20" s="14">
        <v>6.8</v>
      </c>
    </row>
    <row r="21" spans="2:20" x14ac:dyDescent="0.25">
      <c r="C21" t="s">
        <v>104</v>
      </c>
      <c r="D21" s="12">
        <v>-798475</v>
      </c>
      <c r="E21" s="12">
        <v>-184269</v>
      </c>
      <c r="F21" s="12">
        <v>-614206</v>
      </c>
      <c r="G21" s="14">
        <v>333.3</v>
      </c>
      <c r="H21" s="12">
        <v>-847162</v>
      </c>
      <c r="I21" s="12">
        <v>-273681</v>
      </c>
      <c r="J21" s="12">
        <v>-573481</v>
      </c>
      <c r="K21" s="14">
        <v>209.5</v>
      </c>
      <c r="L21" s="14"/>
      <c r="M21" s="12">
        <v>-47464</v>
      </c>
      <c r="N21" s="12">
        <v>-10203</v>
      </c>
      <c r="O21" s="12">
        <v>-37261</v>
      </c>
      <c r="P21" s="14">
        <v>365.2</v>
      </c>
      <c r="Q21" s="12">
        <v>-50287</v>
      </c>
      <c r="R21" s="12">
        <v>-14998</v>
      </c>
      <c r="S21" s="12">
        <v>-35289</v>
      </c>
      <c r="T21" s="14">
        <v>235.3</v>
      </c>
    </row>
    <row r="22" spans="2:20" x14ac:dyDescent="0.25">
      <c r="D22" s="12"/>
      <c r="E22" s="12"/>
      <c r="F22" s="12"/>
      <c r="G22" s="14"/>
      <c r="H22" s="12"/>
      <c r="I22" s="12"/>
      <c r="J22" s="12"/>
      <c r="K22" s="14"/>
      <c r="L22" s="14"/>
      <c r="M22" s="12"/>
      <c r="N22" s="12"/>
      <c r="O22" s="12"/>
      <c r="P22" s="14"/>
      <c r="Q22" s="12"/>
      <c r="R22" s="12"/>
      <c r="S22" s="12"/>
      <c r="T22" s="14"/>
    </row>
    <row r="23" spans="2:20" ht="15.75" thickBot="1" x14ac:dyDescent="0.3">
      <c r="B23" s="18" t="s">
        <v>105</v>
      </c>
      <c r="C23" s="19"/>
      <c r="D23" s="20">
        <v>2332098</v>
      </c>
      <c r="E23" s="20">
        <v>2803878</v>
      </c>
      <c r="F23" s="20">
        <v>-471780</v>
      </c>
      <c r="G23" s="21">
        <v>-16.8</v>
      </c>
      <c r="H23" s="20">
        <v>4294251</v>
      </c>
      <c r="I23" s="20">
        <v>3572219</v>
      </c>
      <c r="J23" s="20">
        <v>722032</v>
      </c>
      <c r="K23" s="21">
        <v>20.2</v>
      </c>
      <c r="L23" s="21"/>
      <c r="M23" s="20">
        <v>110782</v>
      </c>
      <c r="N23" s="20">
        <v>174636</v>
      </c>
      <c r="O23" s="20">
        <v>-63854</v>
      </c>
      <c r="P23" s="21">
        <v>-36.6</v>
      </c>
      <c r="Q23" s="20">
        <v>231045</v>
      </c>
      <c r="R23" s="20">
        <v>225539</v>
      </c>
      <c r="S23" s="20">
        <v>5506</v>
      </c>
      <c r="T23" s="21">
        <v>2.4</v>
      </c>
    </row>
    <row r="24" spans="2:20" x14ac:dyDescent="0.25">
      <c r="B24" s="4"/>
      <c r="D24" s="22"/>
      <c r="E24" s="22"/>
      <c r="F24" s="22"/>
      <c r="G24" s="23"/>
      <c r="H24" s="22"/>
      <c r="I24" s="22"/>
      <c r="J24" s="22"/>
      <c r="K24" s="23"/>
      <c r="L24" s="23"/>
      <c r="M24" s="22"/>
      <c r="N24" s="22"/>
      <c r="O24" s="22"/>
      <c r="P24" s="23"/>
      <c r="Q24" s="22"/>
      <c r="R24" s="22"/>
      <c r="S24" s="22"/>
      <c r="T24" s="23"/>
    </row>
    <row r="25" spans="2:20" x14ac:dyDescent="0.25">
      <c r="B25" s="11" t="s">
        <v>106</v>
      </c>
      <c r="D25" s="12"/>
      <c r="E25" s="12"/>
      <c r="F25" s="12"/>
      <c r="G25" s="12"/>
      <c r="H25" s="12"/>
      <c r="I25" s="12"/>
      <c r="J25" s="12"/>
      <c r="K25" s="12"/>
      <c r="L25" s="12"/>
      <c r="M25" s="12"/>
      <c r="N25" s="12"/>
      <c r="O25" s="12"/>
      <c r="P25" s="12"/>
      <c r="Q25" s="12"/>
      <c r="R25" s="12"/>
      <c r="S25" s="12"/>
      <c r="T25" s="12"/>
    </row>
    <row r="26" spans="2:20" x14ac:dyDescent="0.25">
      <c r="C26" t="s">
        <v>107</v>
      </c>
      <c r="D26" s="12">
        <v>0</v>
      </c>
      <c r="E26" s="12">
        <v>-1399000</v>
      </c>
      <c r="F26" s="12">
        <v>1399000</v>
      </c>
      <c r="G26" s="14">
        <v>-100</v>
      </c>
      <c r="H26" s="12">
        <v>9251</v>
      </c>
      <c r="I26" s="12">
        <v>-1399000</v>
      </c>
      <c r="J26" s="12">
        <v>1408251</v>
      </c>
      <c r="K26" s="14">
        <v>-100.7</v>
      </c>
      <c r="L26" s="14"/>
      <c r="M26" s="12">
        <v>0</v>
      </c>
      <c r="N26" s="12">
        <v>-78670</v>
      </c>
      <c r="O26" s="12">
        <v>78670</v>
      </c>
      <c r="P26" s="14">
        <v>-100</v>
      </c>
      <c r="Q26" s="12">
        <v>541</v>
      </c>
      <c r="R26" s="12">
        <v>-78670</v>
      </c>
      <c r="S26" s="12">
        <v>79211</v>
      </c>
      <c r="T26" s="14">
        <v>-100.7</v>
      </c>
    </row>
    <row r="27" spans="2:20" x14ac:dyDescent="0.25">
      <c r="C27" t="s">
        <v>108</v>
      </c>
      <c r="D27" s="12">
        <v>201056</v>
      </c>
      <c r="E27" s="12">
        <v>56630</v>
      </c>
      <c r="F27" s="12">
        <v>144426</v>
      </c>
      <c r="G27" s="14">
        <v>255</v>
      </c>
      <c r="H27" s="12">
        <v>318309</v>
      </c>
      <c r="I27" s="12">
        <v>120585</v>
      </c>
      <c r="J27" s="12">
        <v>197724</v>
      </c>
      <c r="K27" s="14">
        <v>164</v>
      </c>
      <c r="L27" s="14"/>
      <c r="M27" s="12">
        <v>11655</v>
      </c>
      <c r="N27" s="12">
        <v>3209</v>
      </c>
      <c r="O27" s="12">
        <v>8446</v>
      </c>
      <c r="P27" s="14">
        <v>263.2</v>
      </c>
      <c r="Q27" s="12">
        <v>18572</v>
      </c>
      <c r="R27" s="12">
        <v>6641</v>
      </c>
      <c r="S27" s="12">
        <v>11931</v>
      </c>
      <c r="T27" s="14">
        <v>179.7</v>
      </c>
    </row>
    <row r="28" spans="2:20" x14ac:dyDescent="0.25">
      <c r="C28" t="s">
        <v>109</v>
      </c>
      <c r="D28" s="12">
        <v>-15584</v>
      </c>
      <c r="E28" s="12">
        <v>-35968</v>
      </c>
      <c r="F28" s="12">
        <v>20384</v>
      </c>
      <c r="G28" s="14">
        <v>-56.7</v>
      </c>
      <c r="H28" s="12">
        <v>-19756</v>
      </c>
      <c r="I28" s="12">
        <v>-51489</v>
      </c>
      <c r="J28" s="12">
        <v>31733</v>
      </c>
      <c r="K28" s="14">
        <v>-61.6</v>
      </c>
      <c r="L28" s="14"/>
      <c r="M28" s="12">
        <v>-904</v>
      </c>
      <c r="N28" s="12">
        <v>-2091</v>
      </c>
      <c r="O28" s="12">
        <v>1187</v>
      </c>
      <c r="P28" s="14">
        <v>-56.8</v>
      </c>
      <c r="Q28" s="12">
        <v>-1141</v>
      </c>
      <c r="R28" s="12">
        <v>-2918</v>
      </c>
      <c r="S28" s="12">
        <v>1777</v>
      </c>
      <c r="T28" s="14">
        <v>-60.9</v>
      </c>
    </row>
    <row r="29" spans="2:20" x14ac:dyDescent="0.25">
      <c r="C29" t="s">
        <v>110</v>
      </c>
      <c r="D29" s="12">
        <v>-731042</v>
      </c>
      <c r="E29" s="12">
        <v>-851383</v>
      </c>
      <c r="F29" s="12">
        <v>120341</v>
      </c>
      <c r="G29" s="14">
        <v>-14.1</v>
      </c>
      <c r="H29" s="12">
        <v>-1385670</v>
      </c>
      <c r="I29" s="12">
        <v>-1487891</v>
      </c>
      <c r="J29" s="12">
        <v>102221</v>
      </c>
      <c r="K29" s="14">
        <v>-6.9</v>
      </c>
      <c r="L29" s="14"/>
      <c r="M29" s="12">
        <v>-42551</v>
      </c>
      <c r="N29" s="12">
        <v>-48016</v>
      </c>
      <c r="O29" s="12">
        <v>5465</v>
      </c>
      <c r="P29" s="14">
        <v>-11.4</v>
      </c>
      <c r="Q29" s="12">
        <v>-81080</v>
      </c>
      <c r="R29" s="12">
        <v>-82141</v>
      </c>
      <c r="S29" s="12">
        <v>1061</v>
      </c>
      <c r="T29" s="14">
        <v>-1.3</v>
      </c>
    </row>
    <row r="30" spans="2:20" x14ac:dyDescent="0.25">
      <c r="C30" t="s">
        <v>111</v>
      </c>
      <c r="D30" s="12">
        <v>7708</v>
      </c>
      <c r="E30" s="12">
        <v>14346</v>
      </c>
      <c r="F30" s="12">
        <v>-6638</v>
      </c>
      <c r="G30" s="14">
        <v>-46.3</v>
      </c>
      <c r="H30" s="12">
        <v>10970</v>
      </c>
      <c r="I30" s="12">
        <v>37227</v>
      </c>
      <c r="J30" s="12">
        <v>-26257</v>
      </c>
      <c r="K30" s="14">
        <v>-70.5</v>
      </c>
      <c r="L30" s="14"/>
      <c r="M30" s="12">
        <v>449</v>
      </c>
      <c r="N30" s="12">
        <v>814</v>
      </c>
      <c r="O30" s="12">
        <v>-365</v>
      </c>
      <c r="P30" s="14">
        <v>-44.8</v>
      </c>
      <c r="Q30" s="12">
        <v>641</v>
      </c>
      <c r="R30" s="12">
        <v>2047</v>
      </c>
      <c r="S30" s="12">
        <v>-1406</v>
      </c>
      <c r="T30" s="14">
        <v>-68.7</v>
      </c>
    </row>
    <row r="31" spans="2:20" x14ac:dyDescent="0.25">
      <c r="C31" t="s">
        <v>112</v>
      </c>
      <c r="D31" s="12">
        <v>16238</v>
      </c>
      <c r="E31" s="12">
        <v>0</v>
      </c>
      <c r="F31" s="12">
        <v>16238</v>
      </c>
      <c r="G31" s="14">
        <v>0</v>
      </c>
      <c r="H31" s="12">
        <v>16238</v>
      </c>
      <c r="I31" s="12">
        <v>0</v>
      </c>
      <c r="J31" s="12">
        <v>16238</v>
      </c>
      <c r="K31" s="14">
        <v>0</v>
      </c>
      <c r="L31" s="14"/>
      <c r="M31" s="12">
        <v>900</v>
      </c>
      <c r="N31" s="12">
        <v>0</v>
      </c>
      <c r="O31" s="12">
        <v>900</v>
      </c>
      <c r="P31" s="14">
        <v>0</v>
      </c>
      <c r="Q31" s="12">
        <v>900</v>
      </c>
      <c r="R31" s="12">
        <v>0</v>
      </c>
      <c r="S31" s="12">
        <v>900</v>
      </c>
      <c r="T31" s="14">
        <v>0</v>
      </c>
    </row>
    <row r="32" spans="2:20" x14ac:dyDescent="0.25">
      <c r="D32" s="12"/>
      <c r="E32" s="12"/>
      <c r="F32" s="12"/>
      <c r="G32" s="14"/>
      <c r="H32" s="12"/>
      <c r="I32" s="12"/>
      <c r="J32" s="12"/>
      <c r="K32" s="14"/>
      <c r="L32" s="14"/>
      <c r="M32" s="12"/>
      <c r="N32" s="12"/>
      <c r="O32" s="12"/>
      <c r="P32" s="14"/>
      <c r="Q32" s="12"/>
      <c r="R32" s="12"/>
      <c r="S32" s="12"/>
      <c r="T32" s="14"/>
    </row>
    <row r="33" spans="2:20" ht="15.75" thickBot="1" x14ac:dyDescent="0.3">
      <c r="B33" s="18" t="s">
        <v>113</v>
      </c>
      <c r="C33" s="19"/>
      <c r="D33" s="20">
        <v>-521624</v>
      </c>
      <c r="E33" s="20">
        <v>-2215375</v>
      </c>
      <c r="F33" s="20">
        <v>1693751</v>
      </c>
      <c r="G33" s="21">
        <v>-76.5</v>
      </c>
      <c r="H33" s="20">
        <v>-1050658</v>
      </c>
      <c r="I33" s="20">
        <v>-2780568</v>
      </c>
      <c r="J33" s="20">
        <v>1729910</v>
      </c>
      <c r="K33" s="21">
        <v>-62.2</v>
      </c>
      <c r="L33" s="21"/>
      <c r="M33" s="20">
        <v>-30451</v>
      </c>
      <c r="N33" s="20">
        <v>-124754</v>
      </c>
      <c r="O33" s="20">
        <v>94303</v>
      </c>
      <c r="P33" s="21">
        <v>-75.599999999999994</v>
      </c>
      <c r="Q33" s="20">
        <v>-61567</v>
      </c>
      <c r="R33" s="20">
        <v>-155041</v>
      </c>
      <c r="S33" s="20">
        <v>93474</v>
      </c>
      <c r="T33" s="21">
        <v>-60.3</v>
      </c>
    </row>
    <row r="34" spans="2:20" x14ac:dyDescent="0.25">
      <c r="D34" s="12"/>
      <c r="E34" s="12"/>
      <c r="F34" s="12"/>
      <c r="G34" s="12"/>
      <c r="H34" s="12"/>
      <c r="I34" s="12"/>
      <c r="J34" s="12"/>
      <c r="K34" s="12"/>
      <c r="L34" s="12"/>
      <c r="M34" s="12"/>
      <c r="N34" s="12"/>
      <c r="O34" s="12"/>
      <c r="P34" s="12"/>
      <c r="Q34" s="12"/>
      <c r="R34" s="12"/>
      <c r="S34" s="12"/>
      <c r="T34" s="12"/>
    </row>
    <row r="35" spans="2:20" ht="26.25" customHeight="1" x14ac:dyDescent="0.25">
      <c r="B35" s="11" t="s">
        <v>114</v>
      </c>
      <c r="C35" s="13"/>
      <c r="D35" s="12"/>
      <c r="E35" s="12"/>
      <c r="F35" s="12"/>
      <c r="G35" s="12"/>
      <c r="H35" s="12"/>
      <c r="I35" s="12"/>
      <c r="J35" s="12"/>
      <c r="K35" s="12"/>
      <c r="L35" s="12"/>
      <c r="M35" s="12"/>
      <c r="N35" s="12"/>
      <c r="O35" s="12"/>
      <c r="P35" s="12"/>
      <c r="Q35" s="12"/>
      <c r="R35" s="12"/>
      <c r="S35" s="12"/>
      <c r="T35" s="12"/>
    </row>
    <row r="36" spans="2:20" x14ac:dyDescent="0.25">
      <c r="C36" t="s">
        <v>115</v>
      </c>
      <c r="D36" s="12">
        <v>11746100</v>
      </c>
      <c r="E36" s="12">
        <v>5575873</v>
      </c>
      <c r="F36" s="12">
        <v>6170227</v>
      </c>
      <c r="G36" s="14">
        <v>110.7</v>
      </c>
      <c r="H36" s="12">
        <v>32733798</v>
      </c>
      <c r="I36" s="12">
        <v>7575873</v>
      </c>
      <c r="J36" s="12">
        <v>25157925</v>
      </c>
      <c r="K36" s="14">
        <v>332.1</v>
      </c>
      <c r="L36" s="14"/>
      <c r="M36" s="12">
        <v>684299</v>
      </c>
      <c r="N36" s="12">
        <v>314712</v>
      </c>
      <c r="O36" s="12">
        <v>369587</v>
      </c>
      <c r="P36" s="14">
        <v>117.4</v>
      </c>
      <c r="Q36" s="12">
        <v>1921726</v>
      </c>
      <c r="R36" s="12">
        <v>422651</v>
      </c>
      <c r="S36" s="12">
        <v>1499075</v>
      </c>
      <c r="T36" s="14">
        <v>354.7</v>
      </c>
    </row>
    <row r="37" spans="2:20" x14ac:dyDescent="0.25">
      <c r="C37" t="s">
        <v>116</v>
      </c>
      <c r="D37" s="12">
        <v>-18377422</v>
      </c>
      <c r="E37" s="12">
        <v>-4069215</v>
      </c>
      <c r="F37" s="12">
        <v>-14308207</v>
      </c>
      <c r="G37" s="14">
        <v>351.6</v>
      </c>
      <c r="H37" s="12">
        <v>-29839874</v>
      </c>
      <c r="I37" s="12">
        <v>-6070200</v>
      </c>
      <c r="J37" s="12">
        <v>-23769674</v>
      </c>
      <c r="K37" s="14">
        <v>391.6</v>
      </c>
      <c r="L37" s="14"/>
      <c r="M37" s="12">
        <v>-1060639</v>
      </c>
      <c r="N37" s="12">
        <v>-238696</v>
      </c>
      <c r="O37" s="12">
        <v>-821943</v>
      </c>
      <c r="P37" s="14">
        <v>344.3</v>
      </c>
      <c r="Q37" s="12">
        <v>-1731242</v>
      </c>
      <c r="R37" s="12">
        <v>-347337</v>
      </c>
      <c r="S37" s="12">
        <v>-1383905</v>
      </c>
      <c r="T37" s="14">
        <v>398.4</v>
      </c>
    </row>
    <row r="38" spans="2:20" x14ac:dyDescent="0.25">
      <c r="C38" t="s">
        <v>117</v>
      </c>
      <c r="D38" s="12">
        <v>-215336</v>
      </c>
      <c r="E38" s="12">
        <v>-184118</v>
      </c>
      <c r="F38" s="12">
        <v>-31218</v>
      </c>
      <c r="G38" s="14">
        <v>17</v>
      </c>
      <c r="H38" s="12">
        <v>-403768</v>
      </c>
      <c r="I38" s="12">
        <v>-347123</v>
      </c>
      <c r="J38" s="12">
        <v>-56645</v>
      </c>
      <c r="K38" s="14">
        <v>16.3</v>
      </c>
      <c r="L38" s="14"/>
      <c r="M38" s="12">
        <v>-12512</v>
      </c>
      <c r="N38" s="12">
        <v>-10393</v>
      </c>
      <c r="O38" s="12">
        <v>-2119</v>
      </c>
      <c r="P38" s="14">
        <v>20.399999999999999</v>
      </c>
      <c r="Q38" s="12">
        <v>-23598</v>
      </c>
      <c r="R38" s="12">
        <v>-19113</v>
      </c>
      <c r="S38" s="12">
        <v>-4485</v>
      </c>
      <c r="T38" s="14">
        <v>23.5</v>
      </c>
    </row>
    <row r="39" spans="2:20" x14ac:dyDescent="0.25">
      <c r="C39" t="s">
        <v>20</v>
      </c>
      <c r="D39" s="12">
        <v>-584845</v>
      </c>
      <c r="E39" s="12">
        <v>-758820</v>
      </c>
      <c r="F39" s="12">
        <v>173975</v>
      </c>
      <c r="G39" s="14">
        <v>-22.9</v>
      </c>
      <c r="H39" s="12">
        <v>-865918</v>
      </c>
      <c r="I39" s="12">
        <v>-1261236</v>
      </c>
      <c r="J39" s="12">
        <v>395318</v>
      </c>
      <c r="K39" s="14">
        <v>-31.3</v>
      </c>
      <c r="L39" s="14"/>
      <c r="M39" s="12">
        <v>-34392</v>
      </c>
      <c r="N39" s="12">
        <v>-42846</v>
      </c>
      <c r="O39" s="12">
        <v>8454</v>
      </c>
      <c r="P39" s="14">
        <v>-19.7</v>
      </c>
      <c r="Q39" s="12">
        <v>-51022</v>
      </c>
      <c r="R39" s="12">
        <v>-69793</v>
      </c>
      <c r="S39" s="12">
        <v>18771</v>
      </c>
      <c r="T39" s="14">
        <v>-26.9</v>
      </c>
    </row>
    <row r="40" spans="2:20" x14ac:dyDescent="0.25">
      <c r="C40" t="s">
        <v>118</v>
      </c>
      <c r="D40" s="12">
        <v>-867779</v>
      </c>
      <c r="E40" s="12">
        <v>-575104</v>
      </c>
      <c r="F40" s="12">
        <v>-292675</v>
      </c>
      <c r="G40" s="14">
        <v>50.9</v>
      </c>
      <c r="H40" s="12">
        <v>-1575435</v>
      </c>
      <c r="I40" s="12">
        <v>-1293423</v>
      </c>
      <c r="J40" s="12">
        <v>-282012</v>
      </c>
      <c r="K40" s="14">
        <v>21.8</v>
      </c>
      <c r="L40" s="14"/>
      <c r="M40" s="12">
        <v>-51080</v>
      </c>
      <c r="N40" s="12">
        <v>-32059</v>
      </c>
      <c r="O40" s="12">
        <v>-19021</v>
      </c>
      <c r="P40" s="14">
        <v>59.3</v>
      </c>
      <c r="Q40" s="12">
        <v>-92737</v>
      </c>
      <c r="R40" s="12">
        <v>-70738</v>
      </c>
      <c r="S40" s="12">
        <v>-21999</v>
      </c>
      <c r="T40" s="14">
        <v>31.1</v>
      </c>
    </row>
    <row r="41" spans="2:20" x14ac:dyDescent="0.25">
      <c r="C41" t="s">
        <v>119</v>
      </c>
      <c r="D41" s="12">
        <v>0</v>
      </c>
      <c r="E41" s="12">
        <v>-1363238</v>
      </c>
      <c r="F41" s="12">
        <v>1363238</v>
      </c>
      <c r="G41" s="14">
        <v>-100</v>
      </c>
      <c r="H41" s="12">
        <v>-1276628</v>
      </c>
      <c r="I41" s="12">
        <v>-1363238</v>
      </c>
      <c r="J41" s="12">
        <v>86610</v>
      </c>
      <c r="K41" s="14">
        <v>-6.4</v>
      </c>
      <c r="L41" s="14"/>
      <c r="M41" s="12">
        <v>0</v>
      </c>
      <c r="N41" s="12">
        <v>-75392</v>
      </c>
      <c r="O41" s="12">
        <v>75392</v>
      </c>
      <c r="P41" s="14">
        <v>-100</v>
      </c>
      <c r="Q41" s="12">
        <v>-75903</v>
      </c>
      <c r="R41" s="12">
        <v>-75392</v>
      </c>
      <c r="S41" s="12">
        <v>-511</v>
      </c>
      <c r="T41" s="14">
        <v>0.7</v>
      </c>
    </row>
    <row r="42" spans="2:20" x14ac:dyDescent="0.25">
      <c r="D42" s="12"/>
      <c r="E42" s="12"/>
      <c r="F42" s="12"/>
      <c r="G42" s="14"/>
      <c r="H42" s="12"/>
      <c r="I42" s="12"/>
      <c r="J42" s="12"/>
      <c r="K42" s="14"/>
      <c r="L42" s="14"/>
      <c r="M42" s="12"/>
      <c r="N42" s="12"/>
      <c r="O42" s="12"/>
      <c r="P42" s="14"/>
      <c r="Q42" s="12"/>
      <c r="R42" s="12"/>
      <c r="S42" s="12"/>
      <c r="T42" s="14"/>
    </row>
    <row r="43" spans="2:20" ht="15.75" thickBot="1" x14ac:dyDescent="0.3">
      <c r="B43" s="18" t="s">
        <v>120</v>
      </c>
      <c r="C43" s="19"/>
      <c r="D43" s="20">
        <v>-8299282</v>
      </c>
      <c r="E43" s="20">
        <v>-1374622</v>
      </c>
      <c r="F43" s="20">
        <v>-6924660</v>
      </c>
      <c r="G43" s="21">
        <v>503.8</v>
      </c>
      <c r="H43" s="20">
        <v>-1227825</v>
      </c>
      <c r="I43" s="20">
        <v>-2759347</v>
      </c>
      <c r="J43" s="20">
        <v>1531522</v>
      </c>
      <c r="K43" s="21">
        <v>-55.5</v>
      </c>
      <c r="L43" s="21"/>
      <c r="M43" s="20">
        <v>-474324</v>
      </c>
      <c r="N43" s="20">
        <v>-84674</v>
      </c>
      <c r="O43" s="20">
        <v>-389650</v>
      </c>
      <c r="P43" s="21">
        <v>460.2</v>
      </c>
      <c r="Q43" s="20">
        <v>-52776</v>
      </c>
      <c r="R43" s="20">
        <v>-159722</v>
      </c>
      <c r="S43" s="20">
        <v>106946</v>
      </c>
      <c r="T43" s="21">
        <v>-67</v>
      </c>
    </row>
    <row r="44" spans="2:20" ht="15.75" thickBot="1" x14ac:dyDescent="0.3">
      <c r="D44" s="12"/>
      <c r="E44" s="12"/>
      <c r="F44" s="12"/>
      <c r="G44" s="12"/>
      <c r="H44" s="12"/>
      <c r="I44" s="12"/>
      <c r="J44" s="12"/>
      <c r="K44" s="12"/>
      <c r="L44" s="12"/>
      <c r="M44" s="12"/>
      <c r="N44" s="12"/>
      <c r="O44" s="12"/>
      <c r="P44" s="12"/>
      <c r="Q44" s="12"/>
      <c r="R44" s="12"/>
      <c r="S44" s="12"/>
      <c r="T44" s="12"/>
    </row>
    <row r="45" spans="2:20" ht="15.75" thickBot="1" x14ac:dyDescent="0.3">
      <c r="B45" s="15" t="s">
        <v>121</v>
      </c>
      <c r="C45" s="15"/>
      <c r="D45" s="16">
        <v>-6488808</v>
      </c>
      <c r="E45" s="16">
        <v>-786119</v>
      </c>
      <c r="F45" s="16">
        <v>-5702689</v>
      </c>
      <c r="G45" s="17">
        <v>725.4</v>
      </c>
      <c r="H45" s="16">
        <v>2015768</v>
      </c>
      <c r="I45" s="16">
        <v>-1967696</v>
      </c>
      <c r="J45" s="16">
        <v>3983464</v>
      </c>
      <c r="K45" s="17">
        <v>-202.4</v>
      </c>
      <c r="L45" s="17"/>
      <c r="M45" s="16">
        <v>-393993</v>
      </c>
      <c r="N45" s="16">
        <v>-34792</v>
      </c>
      <c r="O45" s="16">
        <v>-359201</v>
      </c>
      <c r="P45" s="17">
        <v>1032.4000000000001</v>
      </c>
      <c r="Q45" s="16">
        <v>116702</v>
      </c>
      <c r="R45" s="16">
        <v>-89224</v>
      </c>
      <c r="S45" s="16">
        <v>205926</v>
      </c>
      <c r="T45" s="17">
        <v>-230.8</v>
      </c>
    </row>
    <row r="46" spans="2:20" x14ac:dyDescent="0.25">
      <c r="C46" t="s">
        <v>122</v>
      </c>
      <c r="D46" s="12">
        <v>825495</v>
      </c>
      <c r="E46" s="12">
        <v>-178390</v>
      </c>
      <c r="F46" s="12">
        <v>1003885</v>
      </c>
      <c r="G46" s="14">
        <v>-562.70000000000005</v>
      </c>
      <c r="H46" s="12">
        <v>666027</v>
      </c>
      <c r="I46" s="12">
        <v>-844632</v>
      </c>
      <c r="J46" s="12">
        <v>1510659</v>
      </c>
      <c r="K46" s="14">
        <v>-178.9</v>
      </c>
      <c r="L46" s="14"/>
      <c r="M46" s="12">
        <v>-19005</v>
      </c>
      <c r="N46" s="12">
        <v>16271</v>
      </c>
      <c r="O46" s="12">
        <v>-35276</v>
      </c>
      <c r="P46" s="14">
        <v>-216.8</v>
      </c>
      <c r="Q46" s="12">
        <v>-21255</v>
      </c>
      <c r="R46" s="12">
        <v>15980</v>
      </c>
      <c r="S46" s="12">
        <v>-37235</v>
      </c>
      <c r="T46" s="14">
        <v>-233</v>
      </c>
    </row>
    <row r="47" spans="2:20" ht="15.75" thickBot="1" x14ac:dyDescent="0.3">
      <c r="C47" t="s">
        <v>123</v>
      </c>
      <c r="D47" s="12">
        <v>18907723</v>
      </c>
      <c r="E47" s="12">
        <v>11360674</v>
      </c>
      <c r="F47" s="12">
        <v>7547049</v>
      </c>
      <c r="G47" s="14">
        <v>66.400000000000006</v>
      </c>
      <c r="H47" s="12">
        <v>10562615</v>
      </c>
      <c r="I47" s="12">
        <v>13208493</v>
      </c>
      <c r="J47" s="12">
        <v>-2645878</v>
      </c>
      <c r="K47" s="14">
        <v>-20</v>
      </c>
      <c r="L47" s="14"/>
      <c r="M47" s="12">
        <v>1133692</v>
      </c>
      <c r="N47" s="12">
        <v>627481</v>
      </c>
      <c r="O47" s="12">
        <v>506211</v>
      </c>
      <c r="P47" s="14">
        <v>80.7</v>
      </c>
      <c r="Q47" s="12">
        <v>625247</v>
      </c>
      <c r="R47" s="12">
        <v>682204</v>
      </c>
      <c r="S47" s="12">
        <v>-56957</v>
      </c>
      <c r="T47" s="14">
        <v>-8.3000000000000007</v>
      </c>
    </row>
    <row r="48" spans="2:20" ht="15.75" thickBot="1" x14ac:dyDescent="0.3">
      <c r="B48" s="47" t="s">
        <v>124</v>
      </c>
      <c r="C48" s="47"/>
      <c r="D48" s="48">
        <v>13244410</v>
      </c>
      <c r="E48" s="48">
        <v>10396165</v>
      </c>
      <c r="F48" s="48">
        <v>2848245</v>
      </c>
      <c r="G48" s="49">
        <v>27.4</v>
      </c>
      <c r="H48" s="48">
        <v>13244410</v>
      </c>
      <c r="I48" s="48">
        <v>10396165</v>
      </c>
      <c r="J48" s="48">
        <v>2848245</v>
      </c>
      <c r="K48" s="49">
        <v>27.4</v>
      </c>
      <c r="L48" s="49"/>
      <c r="M48" s="48">
        <v>720694</v>
      </c>
      <c r="N48" s="48">
        <v>608960</v>
      </c>
      <c r="O48" s="48">
        <v>111734</v>
      </c>
      <c r="P48" s="49">
        <v>18.3</v>
      </c>
      <c r="Q48" s="48">
        <v>720694</v>
      </c>
      <c r="R48" s="48">
        <v>608960</v>
      </c>
      <c r="S48" s="48">
        <v>111734</v>
      </c>
      <c r="T48" s="49">
        <v>18.3</v>
      </c>
    </row>
    <row r="49" spans="2:10" x14ac:dyDescent="0.25">
      <c r="B49" s="29"/>
      <c r="C49" s="30"/>
    </row>
    <row r="50" spans="2:10" x14ac:dyDescent="0.25">
      <c r="H50" s="12"/>
      <c r="I50" s="12"/>
    </row>
    <row r="51" spans="2:10" x14ac:dyDescent="0.25">
      <c r="H51" s="12"/>
      <c r="I51" s="12"/>
      <c r="J51" s="12"/>
    </row>
    <row r="52" spans="2:10" x14ac:dyDescent="0.25">
      <c r="H52" s="12"/>
      <c r="I52" s="12"/>
      <c r="J52" s="12"/>
    </row>
    <row r="53" spans="2:10" x14ac:dyDescent="0.25">
      <c r="H53" s="12"/>
      <c r="I53" s="12"/>
      <c r="J53" s="12"/>
    </row>
    <row r="54" spans="2:10" x14ac:dyDescent="0.25">
      <c r="H54" s="12"/>
      <c r="I54" s="12"/>
      <c r="J54" s="12"/>
    </row>
    <row r="55" spans="2:10" x14ac:dyDescent="0.25">
      <c r="H55" s="12"/>
      <c r="I55" s="12"/>
      <c r="J55" s="12"/>
    </row>
    <row r="56" spans="2:10" x14ac:dyDescent="0.25">
      <c r="I56" s="12"/>
      <c r="J56" s="12"/>
    </row>
    <row r="57" spans="2:10" x14ac:dyDescent="0.25">
      <c r="I57" s="12"/>
      <c r="J57" s="12"/>
    </row>
    <row r="58" spans="2:10" x14ac:dyDescent="0.25">
      <c r="I58" s="12"/>
      <c r="J58" s="12"/>
    </row>
  </sheetData>
  <mergeCells count="8">
    <mergeCell ref="Q7:R7"/>
    <mergeCell ref="S7:T7"/>
    <mergeCell ref="D7:E7"/>
    <mergeCell ref="F7:G7"/>
    <mergeCell ref="H7:I7"/>
    <mergeCell ref="J7:K7"/>
    <mergeCell ref="M7:N7"/>
    <mergeCell ref="O7:P7"/>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3CA087D10F941B712004408200782" ma:contentTypeVersion="18" ma:contentTypeDescription="Create a new document." ma:contentTypeScope="" ma:versionID="2b646935391b1fc0c8d7d9da7bda2078">
  <xsd:schema xmlns:xsd="http://www.w3.org/2001/XMLSchema" xmlns:xs="http://www.w3.org/2001/XMLSchema" xmlns:p="http://schemas.microsoft.com/office/2006/metadata/properties" xmlns:ns2="79f88a23-0111-4a71-b35c-fdfc3e161c5b" xmlns:ns3="3dc4325e-5098-4708-b002-ecde2798cc03" targetNamespace="http://schemas.microsoft.com/office/2006/metadata/properties" ma:root="true" ma:fieldsID="f33465a7184f7306a7242bf5899d43c9" ns2:_="" ns3:_="">
    <xsd:import namespace="79f88a23-0111-4a71-b35c-fdfc3e161c5b"/>
    <xsd:import namespace="3dc4325e-5098-4708-b002-ecde2798cc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f88a23-0111-4a71-b35c-fdfc3e161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47e9d4-1227-44e0-95dc-0485e952077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c4325e-5098-4708-b002-ecde2798cc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7804a03-d4ce-4c8f-bafa-7505358cc54b}" ma:internalName="TaxCatchAll" ma:showField="CatchAllData" ma:web="3dc4325e-5098-4708-b002-ecde2798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f88a23-0111-4a71-b35c-fdfc3e161c5b">
      <Terms xmlns="http://schemas.microsoft.com/office/infopath/2007/PartnerControls"/>
    </lcf76f155ced4ddcb4097134ff3c332f>
    <TaxCatchAll xmlns="3dc4325e-5098-4708-b002-ecde2798cc03" xsi:nil="true"/>
  </documentManagement>
</p:properties>
</file>

<file path=customXml/itemProps1.xml><?xml version="1.0" encoding="utf-8"?>
<ds:datastoreItem xmlns:ds="http://schemas.openxmlformats.org/officeDocument/2006/customXml" ds:itemID="{6E1DD10D-9DBD-42D7-A4FF-CC548E0A0848}"/>
</file>

<file path=customXml/itemProps2.xml><?xml version="1.0" encoding="utf-8"?>
<ds:datastoreItem xmlns:ds="http://schemas.openxmlformats.org/officeDocument/2006/customXml" ds:itemID="{53CD91A7-475A-4AF4-AC99-454204A28BF1}"/>
</file>

<file path=customXml/itemProps3.xml><?xml version="1.0" encoding="utf-8"?>
<ds:datastoreItem xmlns:ds="http://schemas.openxmlformats.org/officeDocument/2006/customXml" ds:itemID="{F4E82BC5-C078-4AFE-9D54-6F98FE32A6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ESP</vt:lpstr>
      <vt:lpstr>ER Trim ESP</vt:lpstr>
      <vt:lpstr>FE Trim ESP</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Irigoyen Varela, Mariana</dc:creator>
  <cp:lastModifiedBy>Irigoyen Varela, Mariana</cp:lastModifiedBy>
  <dcterms:created xsi:type="dcterms:W3CDTF">2024-07-18T22:36:08Z</dcterms:created>
  <dcterms:modified xsi:type="dcterms:W3CDTF">2024-07-18T22:47:18Z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451ef3-9ff0-42d3-8763-b1d71f1938d3_Enabled">
    <vt:lpwstr>true</vt:lpwstr>
  </property>
  <property fmtid="{D5CDD505-2E9C-101B-9397-08002B2CF9AE}" pid="3" name="MSIP_Label_c8451ef3-9ff0-42d3-8763-b1d71f1938d3_SetDate">
    <vt:lpwstr>2024-07-18T22:47:00Z</vt:lpwstr>
  </property>
  <property fmtid="{D5CDD505-2E9C-101B-9397-08002B2CF9AE}" pid="4" name="MSIP_Label_c8451ef3-9ff0-42d3-8763-b1d71f1938d3_Method">
    <vt:lpwstr>Privileged</vt:lpwstr>
  </property>
  <property fmtid="{D5CDD505-2E9C-101B-9397-08002B2CF9AE}" pid="5" name="MSIP_Label_c8451ef3-9ff0-42d3-8763-b1d71f1938d3_Name">
    <vt:lpwstr>01Public.</vt:lpwstr>
  </property>
  <property fmtid="{D5CDD505-2E9C-101B-9397-08002B2CF9AE}" pid="6" name="MSIP_Label_c8451ef3-9ff0-42d3-8763-b1d71f1938d3_SiteId">
    <vt:lpwstr>3205c38a-2aa0-4681-8dc0-61687b1d331b</vt:lpwstr>
  </property>
  <property fmtid="{D5CDD505-2E9C-101B-9397-08002B2CF9AE}" pid="7" name="MSIP_Label_c8451ef3-9ff0-42d3-8763-b1d71f1938d3_ActionId">
    <vt:lpwstr>7b1780b8-b72d-4b4e-a76e-a1b94533f74b</vt:lpwstr>
  </property>
  <property fmtid="{D5CDD505-2E9C-101B-9397-08002B2CF9AE}" pid="8" name="MSIP_Label_c8451ef3-9ff0-42d3-8763-b1d71f1938d3_ContentBits">
    <vt:lpwstr>0</vt:lpwstr>
  </property>
  <property fmtid="{D5CDD505-2E9C-101B-9397-08002B2CF9AE}" pid="9" name="ContentTypeId">
    <vt:lpwstr>0x010100F843CA087D10F941B712004408200782</vt:lpwstr>
  </property>
</Properties>
</file>